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27" firstSheet="3" activeTab="3"/>
  </bookViews>
  <sheets>
    <sheet name="目录" sheetId="21" r:id="rId1"/>
    <sheet name="一般公共预算收入预算表" sheetId="2" r:id="rId2"/>
    <sheet name="一般公共预算支出预算表" sheetId="3" r:id="rId3"/>
    <sheet name="一般公共预算本级支出预算表" sheetId="4" r:id="rId4"/>
    <sheet name="一般公共预算本级基本支出预算表" sheetId="5" r:id="rId5"/>
    <sheet name="一般公共预算税收返还和转移支付表" sheetId="6" r:id="rId6"/>
    <sheet name="一般公共预算对下税收返还和转移支付预算分地区表" sheetId="7" r:id="rId7"/>
    <sheet name="一般公共预算专项转移支付预算分项目表" sheetId="20" r:id="rId8"/>
    <sheet name="政府性基金收入预算表" sheetId="8" r:id="rId9"/>
    <sheet name="政府性基金支出预算表" sheetId="9" r:id="rId10"/>
    <sheet name="本级政府性基金支出预算表" sheetId="22" r:id="rId11"/>
    <sheet name="政府性基金转移支付预算表" sheetId="10" r:id="rId12"/>
    <sheet name="政府性基金转移支付预算分地区表" sheetId="23" r:id="rId13"/>
    <sheet name="政府性基金转移支付预算分项目表" sheetId="24" r:id="rId14"/>
    <sheet name="国有资本经营预算收入表" sheetId="11" r:id="rId15"/>
    <sheet name="国有资本经营预算支出表" sheetId="25" r:id="rId16"/>
    <sheet name="本级国有资本经营预算支出表" sheetId="12" r:id="rId17"/>
    <sheet name="国有资本经营转移性支付预算情况表" sheetId="26" r:id="rId18"/>
    <sheet name="社会保险基金收入预算表" sheetId="13" r:id="rId19"/>
    <sheet name="社会保险基金预算支出表" sheetId="14" r:id="rId20"/>
    <sheet name="一般债务限额和余额情况表" sheetId="15" r:id="rId21"/>
    <sheet name="专项债务限额和余额情况表" sheetId="16" r:id="rId22"/>
  </sheets>
  <definedNames>
    <definedName name="_xlnm.Print_Area" localSheetId="1">一般公共预算收入预算表!$A$1:$F$26</definedName>
    <definedName name="_xlnm.Print_Area" localSheetId="2">一般公共预算支出预算表!$A$1:$F$28</definedName>
    <definedName name="_xlnm.Print_Area">#N/A</definedName>
    <definedName name="_xlnm.Print_Titles">#N/A</definedName>
    <definedName name="_xlnm.Print_Area" localSheetId="3">一般公共预算本级支出预算表!$A$1:$C$297</definedName>
    <definedName name="_xlnm.Print_Titles" localSheetId="3">一般公共预算本级支出预算表!$1:$6</definedName>
    <definedName name="_xlnm._FilterDatabase" localSheetId="4" hidden="1">一般公共预算本级基本支出预算表!#REF!</definedName>
    <definedName name="_xlnm.Print_Titles" localSheetId="4">一般公共预算本级基本支出预算表!$2:$5</definedName>
    <definedName name="_a999923423">#REF!</definedName>
    <definedName name="_a9999323">#REF!</definedName>
    <definedName name="_a999942323">#REF!</definedName>
    <definedName name="_a9999548">#REF!</definedName>
    <definedName name="_a9999555">#REF!</definedName>
    <definedName name="_a99996544">#REF!</definedName>
    <definedName name="_a99999">#REF!</definedName>
    <definedName name="_a999991">#REF!</definedName>
    <definedName name="_a999991145">#REF!</definedName>
    <definedName name="_a99999222">#REF!</definedName>
    <definedName name="_a99999234234">#REF!</definedName>
    <definedName name="_a999995">#REF!</definedName>
    <definedName name="_a999996">#REF!</definedName>
    <definedName name="_a999999999">#REF!</definedName>
    <definedName name="_Order1" hidden="1">255</definedName>
    <definedName name="_Order2" hidden="1">255</definedName>
    <definedName name="Database" hidden="1">#REF!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地区名称">#REF!</definedName>
    <definedName name="地区名称1">#REF!</definedName>
    <definedName name="地区名称10">#REF!</definedName>
    <definedName name="地区名称2">#REF!</definedName>
    <definedName name="地区名称3">#REF!</definedName>
    <definedName name="地区名称32">#REF!</definedName>
    <definedName name="地区名称432">#REF!</definedName>
    <definedName name="地区名称444">#REF!</definedName>
    <definedName name="地区名称45234">#REF!</definedName>
    <definedName name="地区名称5">#REF!</definedName>
    <definedName name="地区名称55">#REF!</definedName>
    <definedName name="地区名称6">#REF!</definedName>
    <definedName name="地区名称7">#REF!</definedName>
    <definedName name="地区名称874">#REF!</definedName>
    <definedName name="地区名称9">#REF!</definedName>
    <definedName name="地区明确222">#REF!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  <definedName name="计划2" hidden="1">{#N/A,#N/A,FALSE,"p9";#N/A,#N/A,FALSE,"p1";#N/A,#N/A,FALSE,"p2";#N/A,#N/A,FALSE,"p3";#N/A,#N/A,FALSE,"p4";#N/A,#N/A,FALSE,"p5";#N/A,#N/A,FALSE,"p6";#N/A,#N/A,FALSE,"p7";#N/A,#N/A,FALSE,"p8"}</definedName>
    <definedName name="_xlnm.Print_Area" localSheetId="8">政府性基金收入预算表!$A$1:$B$8</definedName>
    <definedName name="_xlnm.Print_Area" localSheetId="9">政府性基金支出预算表!$A$1:$B$20</definedName>
    <definedName name="_a999923423" localSheetId="11">#REF!</definedName>
    <definedName name="_a9999323" localSheetId="11">#REF!</definedName>
    <definedName name="_a999942323" localSheetId="11">#REF!</definedName>
    <definedName name="_a9999548" localSheetId="11">#REF!</definedName>
    <definedName name="_a9999555" localSheetId="11">#REF!</definedName>
    <definedName name="_a99996544" localSheetId="11">#REF!</definedName>
    <definedName name="_a99999" localSheetId="11">#REF!</definedName>
    <definedName name="_a999991" localSheetId="11">#REF!</definedName>
    <definedName name="_a999991145" localSheetId="11">#REF!</definedName>
    <definedName name="_a99999222" localSheetId="11">#REF!</definedName>
    <definedName name="_a99999234234" localSheetId="11">#REF!</definedName>
    <definedName name="_a999995" localSheetId="11">#REF!</definedName>
    <definedName name="_a999996" localSheetId="11">#REF!</definedName>
    <definedName name="_a999999999" localSheetId="11">#REF!</definedName>
    <definedName name="Database" localSheetId="11" hidden="1">#REF!</definedName>
    <definedName name="地区名称" localSheetId="11">#REF!</definedName>
    <definedName name="地区名称1" localSheetId="11">#REF!</definedName>
    <definedName name="地区名称10" localSheetId="11">#REF!</definedName>
    <definedName name="地区名称2" localSheetId="11">#REF!</definedName>
    <definedName name="地区名称3" localSheetId="11">#REF!</definedName>
    <definedName name="地区名称32" localSheetId="11">#REF!</definedName>
    <definedName name="地区名称432" localSheetId="11">#REF!</definedName>
    <definedName name="地区名称444" localSheetId="11">#REF!</definedName>
    <definedName name="地区名称45234" localSheetId="11">#REF!</definedName>
    <definedName name="地区名称5" localSheetId="11">#REF!</definedName>
    <definedName name="地区名称55" localSheetId="11">#REF!</definedName>
    <definedName name="地区名称6" localSheetId="11">#REF!</definedName>
    <definedName name="地区名称7" localSheetId="11">#REF!</definedName>
    <definedName name="地区名称874" localSheetId="11">#REF!</definedName>
    <definedName name="地区名称9" localSheetId="11">#REF!</definedName>
    <definedName name="地区明确222" localSheetId="11">#REF!</definedName>
    <definedName name="_a999923423" localSheetId="14">#REF!</definedName>
    <definedName name="_a9999323" localSheetId="14">#REF!</definedName>
    <definedName name="_a999942323" localSheetId="14">#REF!</definedName>
    <definedName name="_a9999548" localSheetId="14">#REF!</definedName>
    <definedName name="_a9999555" localSheetId="14">#REF!</definedName>
    <definedName name="_a99996544" localSheetId="14">#REF!</definedName>
    <definedName name="_a99999" localSheetId="14">#REF!</definedName>
    <definedName name="_a999991" localSheetId="14">#REF!</definedName>
    <definedName name="_a999991145" localSheetId="14">#REF!</definedName>
    <definedName name="_a99999222" localSheetId="14">#REF!</definedName>
    <definedName name="_a99999234234" localSheetId="14">#REF!</definedName>
    <definedName name="_a999995" localSheetId="14">#REF!</definedName>
    <definedName name="_a999996" localSheetId="14">#REF!</definedName>
    <definedName name="_a999999999" localSheetId="14">#REF!</definedName>
    <definedName name="Database" localSheetId="14" hidden="1">#REF!</definedName>
    <definedName name="地区名称" localSheetId="14">#REF!</definedName>
    <definedName name="地区名称1" localSheetId="14">#REF!</definedName>
    <definedName name="地区名称10" localSheetId="14">#REF!</definedName>
    <definedName name="地区名称2" localSheetId="14">#REF!</definedName>
    <definedName name="地区名称3" localSheetId="14">#REF!</definedName>
    <definedName name="地区名称32" localSheetId="14">#REF!</definedName>
    <definedName name="地区名称432" localSheetId="14">#REF!</definedName>
    <definedName name="地区名称444" localSheetId="14">#REF!</definedName>
    <definedName name="地区名称45234" localSheetId="14">#REF!</definedName>
    <definedName name="地区名称5" localSheetId="14">#REF!</definedName>
    <definedName name="地区名称55" localSheetId="14">#REF!</definedName>
    <definedName name="地区名称6" localSheetId="14">#REF!</definedName>
    <definedName name="地区名称7" localSheetId="14">#REF!</definedName>
    <definedName name="地区名称874" localSheetId="14">#REF!</definedName>
    <definedName name="地区名称9" localSheetId="14">#REF!</definedName>
    <definedName name="地区明确222" localSheetId="14">#REF!</definedName>
    <definedName name="_a999923423" localSheetId="16">#REF!</definedName>
    <definedName name="_a9999323" localSheetId="16">#REF!</definedName>
    <definedName name="_a999942323" localSheetId="16">#REF!</definedName>
    <definedName name="_a9999548" localSheetId="16">#REF!</definedName>
    <definedName name="_a9999555" localSheetId="16">#REF!</definedName>
    <definedName name="_a99996544" localSheetId="16">#REF!</definedName>
    <definedName name="_a99999" localSheetId="16">#REF!</definedName>
    <definedName name="_a999991" localSheetId="16">#REF!</definedName>
    <definedName name="_a999991145" localSheetId="16">#REF!</definedName>
    <definedName name="_a99999222" localSheetId="16">#REF!</definedName>
    <definedName name="_a99999234234" localSheetId="16">#REF!</definedName>
    <definedName name="_a999995" localSheetId="16">#REF!</definedName>
    <definedName name="_a999996" localSheetId="16">#REF!</definedName>
    <definedName name="_a999999999" localSheetId="16">#REF!</definedName>
    <definedName name="Database" localSheetId="16" hidden="1">#REF!</definedName>
    <definedName name="地区名称" localSheetId="16">#REF!</definedName>
    <definedName name="地区名称1" localSheetId="16">#REF!</definedName>
    <definedName name="地区名称10" localSheetId="16">#REF!</definedName>
    <definedName name="地区名称2" localSheetId="16">#REF!</definedName>
    <definedName name="地区名称3" localSheetId="16">#REF!</definedName>
    <definedName name="地区名称32" localSheetId="16">#REF!</definedName>
    <definedName name="地区名称432" localSheetId="16">#REF!</definedName>
    <definedName name="地区名称444" localSheetId="16">#REF!</definedName>
    <definedName name="地区名称45234" localSheetId="16">#REF!</definedName>
    <definedName name="地区名称5" localSheetId="16">#REF!</definedName>
    <definedName name="地区名称55" localSheetId="16">#REF!</definedName>
    <definedName name="地区名称6" localSheetId="16">#REF!</definedName>
    <definedName name="地区名称7" localSheetId="16">#REF!</definedName>
    <definedName name="地区名称874" localSheetId="16">#REF!</definedName>
    <definedName name="地区名称9" localSheetId="16">#REF!</definedName>
    <definedName name="地区明确222" localSheetId="16">#REF!</definedName>
    <definedName name="_xlnm.Print_Area" localSheetId="18">社会保险基金收入预算表!$A$1:$D$10</definedName>
    <definedName name="_xlnm.Print_Area" localSheetId="19">社会保险基金预算支出表!$A$1:$D$9</definedName>
    <definedName name="_a999923423" localSheetId="20">#REF!</definedName>
    <definedName name="_a9999323" localSheetId="20">#REF!</definedName>
    <definedName name="_a999942323" localSheetId="20">#REF!</definedName>
    <definedName name="_a9999548" localSheetId="20">#REF!</definedName>
    <definedName name="_a9999555" localSheetId="20">#REF!</definedName>
    <definedName name="_a99996544" localSheetId="20">#REF!</definedName>
    <definedName name="_a99999" localSheetId="20">#REF!</definedName>
    <definedName name="_a999991" localSheetId="20">#REF!</definedName>
    <definedName name="_a999991145" localSheetId="20">#REF!</definedName>
    <definedName name="_a99999222" localSheetId="20">#REF!</definedName>
    <definedName name="_a99999234234" localSheetId="20">#REF!</definedName>
    <definedName name="_a999995" localSheetId="20">#REF!</definedName>
    <definedName name="_a999996" localSheetId="20">#REF!</definedName>
    <definedName name="_a999999999" localSheetId="20">#REF!</definedName>
    <definedName name="Database" localSheetId="20" hidden="1">#REF!</definedName>
    <definedName name="地区名称" localSheetId="20">#REF!</definedName>
    <definedName name="地区名称1" localSheetId="20">#REF!</definedName>
    <definedName name="地区名称10" localSheetId="20">#REF!</definedName>
    <definedName name="地区名称2" localSheetId="20">#REF!</definedName>
    <definedName name="地区名称3" localSheetId="20">#REF!</definedName>
    <definedName name="地区名称32" localSheetId="20">#REF!</definedName>
    <definedName name="地区名称432" localSheetId="20">#REF!</definedName>
    <definedName name="地区名称444" localSheetId="20">#REF!</definedName>
    <definedName name="地区名称45234" localSheetId="20">#REF!</definedName>
    <definedName name="地区名称5" localSheetId="20">#REF!</definedName>
    <definedName name="地区名称55" localSheetId="20">#REF!</definedName>
    <definedName name="地区名称6" localSheetId="20">#REF!</definedName>
    <definedName name="地区名称7" localSheetId="20">#REF!</definedName>
    <definedName name="地区名称874" localSheetId="20">#REF!</definedName>
    <definedName name="地区名称9" localSheetId="20">#REF!</definedName>
    <definedName name="地区明确222" localSheetId="20">#REF!</definedName>
    <definedName name="_a999923423" localSheetId="21">#REF!</definedName>
    <definedName name="_a9999323" localSheetId="21">#REF!</definedName>
    <definedName name="_a999942323" localSheetId="21">#REF!</definedName>
    <definedName name="_a9999548" localSheetId="21">#REF!</definedName>
    <definedName name="_a9999555" localSheetId="21">#REF!</definedName>
    <definedName name="_a99996544" localSheetId="21">#REF!</definedName>
    <definedName name="_a99999" localSheetId="21">#REF!</definedName>
    <definedName name="_a999991" localSheetId="21">#REF!</definedName>
    <definedName name="_a999991145" localSheetId="21">#REF!</definedName>
    <definedName name="_a99999222" localSheetId="21">#REF!</definedName>
    <definedName name="_a99999234234" localSheetId="21">#REF!</definedName>
    <definedName name="_a999995" localSheetId="21">#REF!</definedName>
    <definedName name="_a999996" localSheetId="21">#REF!</definedName>
    <definedName name="_a999999999" localSheetId="21">#REF!</definedName>
    <definedName name="Database" localSheetId="21" hidden="1">#REF!</definedName>
    <definedName name="地区名称" localSheetId="21">#REF!</definedName>
    <definedName name="地区名称1" localSheetId="21">#REF!</definedName>
    <definedName name="地区名称10" localSheetId="21">#REF!</definedName>
    <definedName name="地区名称2" localSheetId="21">#REF!</definedName>
    <definedName name="地区名称3" localSheetId="21">#REF!</definedName>
    <definedName name="地区名称32" localSheetId="21">#REF!</definedName>
    <definedName name="地区名称432" localSheetId="21">#REF!</definedName>
    <definedName name="地区名称444" localSheetId="21">#REF!</definedName>
    <definedName name="地区名称45234" localSheetId="21">#REF!</definedName>
    <definedName name="地区名称5" localSheetId="21">#REF!</definedName>
    <definedName name="地区名称55" localSheetId="21">#REF!</definedName>
    <definedName name="地区名称6" localSheetId="21">#REF!</definedName>
    <definedName name="地区名称7" localSheetId="21">#REF!</definedName>
    <definedName name="地区名称874" localSheetId="21">#REF!</definedName>
    <definedName name="地区名称9" localSheetId="21">#REF!</definedName>
    <definedName name="地区明确222" localSheetId="21">#REF!</definedName>
    <definedName name="_xlnm.Print_Area" localSheetId="10">本级政府性基金支出预算表!$B$1:$C$22</definedName>
    <definedName name="_a999923423" localSheetId="15">#REF!</definedName>
    <definedName name="_a9999323" localSheetId="15">#REF!</definedName>
    <definedName name="_a999942323" localSheetId="15">#REF!</definedName>
    <definedName name="_a9999548" localSheetId="15">#REF!</definedName>
    <definedName name="_a9999555" localSheetId="15">#REF!</definedName>
    <definedName name="_a99996544" localSheetId="15">#REF!</definedName>
    <definedName name="_a99999" localSheetId="15">#REF!</definedName>
    <definedName name="_a999991" localSheetId="15">#REF!</definedName>
    <definedName name="_a999991145" localSheetId="15">#REF!</definedName>
    <definedName name="_a99999222" localSheetId="15">#REF!</definedName>
    <definedName name="_a99999234234" localSheetId="15">#REF!</definedName>
    <definedName name="_a999995" localSheetId="15">#REF!</definedName>
    <definedName name="_a999996" localSheetId="15">#REF!</definedName>
    <definedName name="_a999999999" localSheetId="15">#REF!</definedName>
    <definedName name="Database" localSheetId="15" hidden="1">#REF!</definedName>
    <definedName name="地区名称" localSheetId="15">#REF!</definedName>
    <definedName name="地区名称1" localSheetId="15">#REF!</definedName>
    <definedName name="地区名称10" localSheetId="15">#REF!</definedName>
    <definedName name="地区名称2" localSheetId="15">#REF!</definedName>
    <definedName name="地区名称3" localSheetId="15">#REF!</definedName>
    <definedName name="地区名称32" localSheetId="15">#REF!</definedName>
    <definedName name="地区名称432" localSheetId="15">#REF!</definedName>
    <definedName name="地区名称444" localSheetId="15">#REF!</definedName>
    <definedName name="地区名称45234" localSheetId="15">#REF!</definedName>
    <definedName name="地区名称5" localSheetId="15">#REF!</definedName>
    <definedName name="地区名称55" localSheetId="15">#REF!</definedName>
    <definedName name="地区名称6" localSheetId="15">#REF!</definedName>
    <definedName name="地区名称7" localSheetId="15">#REF!</definedName>
    <definedName name="地区名称874" localSheetId="15">#REF!</definedName>
    <definedName name="地区名称9" localSheetId="15">#REF!</definedName>
    <definedName name="地区明确222" localSheetId="15">#REF!</definedName>
    <definedName name="_xlnm._FilterDatabase" localSheetId="7" hidden="1">一般公共预算专项转移支付预算分项目表!$A$5:$C$5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<sst xmlns="http://schemas.openxmlformats.org/spreadsheetml/2006/main" count="1882" uniqueCount="935">
  <si>
    <t>目  录</t>
  </si>
  <si>
    <t>附件1：</t>
  </si>
  <si>
    <t>2024年石鼓区一般公共预算收入预算表</t>
  </si>
  <si>
    <t>附件2：</t>
  </si>
  <si>
    <t>2024年石鼓区一般公共预算支出预算表</t>
  </si>
  <si>
    <t>附件3：</t>
  </si>
  <si>
    <t>2024年石鼓区一般公共预算本级支出预算表</t>
  </si>
  <si>
    <t>附件4：</t>
  </si>
  <si>
    <t>2024年石鼓区一般公共预算财政拨款本级基本支出预算表</t>
  </si>
  <si>
    <t>附件5：</t>
  </si>
  <si>
    <t>2024年石鼓区一般公共预算税收返还和转移支付情况表</t>
  </si>
  <si>
    <t>附件6：</t>
  </si>
  <si>
    <t>2024年石鼓区一般公共预算对下税收返还和转移支付预算分地区表</t>
  </si>
  <si>
    <t>附件7：</t>
  </si>
  <si>
    <t>2024年石鼓区一般公共预算专项转移支付预算分项目表</t>
  </si>
  <si>
    <t>附件8：</t>
  </si>
  <si>
    <t>2024年石鼓区政府性基金收入预算（草案）表</t>
  </si>
  <si>
    <t>附件9：</t>
  </si>
  <si>
    <t>2024年石鼓区政府性基金支出预算（草案）表</t>
  </si>
  <si>
    <t>2024年石鼓区本级政府性基金支出预算（草案）表</t>
  </si>
  <si>
    <t>附件10：</t>
  </si>
  <si>
    <t>2024年度石鼓区政府性基金转移支付预算情况表</t>
  </si>
  <si>
    <t>附件11：</t>
  </si>
  <si>
    <t>2024年石鼓区政府性基金转移支付预算分地区表</t>
  </si>
  <si>
    <t>附件12：</t>
  </si>
  <si>
    <t>2024年石鼓区政府性基金转移支付预算分项目表</t>
  </si>
  <si>
    <t>附件13：</t>
  </si>
  <si>
    <t>2024年石鼓区国有资本经营预算收入表</t>
  </si>
  <si>
    <t>附件14：</t>
  </si>
  <si>
    <t>2024年石鼓区国有资本经营预算支出表</t>
  </si>
  <si>
    <t>附件15：</t>
  </si>
  <si>
    <t>2024年石鼓区本级国有资本经营预算支出表</t>
  </si>
  <si>
    <t>附件16：</t>
  </si>
  <si>
    <t>2024年石鼓区国有资本经营转移性支付预算情况表</t>
  </si>
  <si>
    <t>附件17：</t>
  </si>
  <si>
    <t>2024年石鼓区本级社会保险基金收入预算（草案）表</t>
  </si>
  <si>
    <t>附件18：</t>
  </si>
  <si>
    <t>2024年石鼓区本级社会保险基金预算支出（草案）表</t>
  </si>
  <si>
    <t>附件19：</t>
  </si>
  <si>
    <t>2023年末石鼓区本级政府一般债务限额和余额情况表</t>
  </si>
  <si>
    <t>附件20：</t>
  </si>
  <si>
    <t>2023年末石鼓区本级政府专项债务限额和余额情况表</t>
  </si>
  <si>
    <t>2024年石鼓区一般公共预算收入预算（草案）表</t>
  </si>
  <si>
    <t>单位：万元</t>
  </si>
  <si>
    <t>项目</t>
  </si>
  <si>
    <t>2024年预算数</t>
  </si>
  <si>
    <t>上年执行数</t>
  </si>
  <si>
    <t>比上年增减额</t>
  </si>
  <si>
    <t>比上年增减%</t>
  </si>
  <si>
    <t>备注</t>
  </si>
  <si>
    <t>一、税收收入</t>
  </si>
  <si>
    <t xml:space="preserve"> 1、增值税</t>
  </si>
  <si>
    <t xml:space="preserve"> 2、企业所得税</t>
  </si>
  <si>
    <t xml:space="preserve"> 3、个人所得税</t>
  </si>
  <si>
    <t xml:space="preserve"> 4、资源税</t>
  </si>
  <si>
    <t xml:space="preserve"> 5、房产税</t>
  </si>
  <si>
    <t xml:space="preserve"> 6、印花税</t>
  </si>
  <si>
    <t xml:space="preserve"> 7、城镇土地使用税</t>
  </si>
  <si>
    <t xml:space="preserve"> 8、土地增值税</t>
  </si>
  <si>
    <t xml:space="preserve"> 9、车船使用税</t>
  </si>
  <si>
    <t xml:space="preserve"> 10、城市维护建设税</t>
  </si>
  <si>
    <t xml:space="preserve"> 11、耕地占用税</t>
  </si>
  <si>
    <t xml:space="preserve"> 12、环境保护税</t>
  </si>
  <si>
    <t xml:space="preserve"> 13、其他税收收入</t>
  </si>
  <si>
    <t>二、非税收入</t>
  </si>
  <si>
    <t>区级财政收入合计</t>
  </si>
  <si>
    <t>三、上级补助收入等</t>
  </si>
  <si>
    <t>五、债务转贷收入</t>
  </si>
  <si>
    <t>收入合计</t>
  </si>
  <si>
    <t>2024年石鼓区一般公共预算支出预算（草案）表</t>
  </si>
  <si>
    <t>2023年预算数</t>
  </si>
  <si>
    <t>1.一般公共服务</t>
  </si>
  <si>
    <t>2.国防</t>
  </si>
  <si>
    <t>3.公共安全</t>
  </si>
  <si>
    <t>4.教育</t>
  </si>
  <si>
    <t>5.科学技术</t>
  </si>
  <si>
    <t>6.文化体育与传媒</t>
  </si>
  <si>
    <t>7.社会保障和就业支出</t>
  </si>
  <si>
    <t>8.卫生健康支出</t>
  </si>
  <si>
    <t>9.节能环保</t>
  </si>
  <si>
    <t>10.城乡社区</t>
  </si>
  <si>
    <t>11.农林水</t>
  </si>
  <si>
    <t>12.交通运输</t>
  </si>
  <si>
    <t>13.灾害防治及应急管理支出</t>
  </si>
  <si>
    <t>14.商业服务业等</t>
  </si>
  <si>
    <t>15.住房保障</t>
  </si>
  <si>
    <t>15.自然资源海洋气象等支出</t>
  </si>
  <si>
    <t>16.预备费</t>
  </si>
  <si>
    <t>17.债务付息支出</t>
  </si>
  <si>
    <t>18.金融支出</t>
  </si>
  <si>
    <t>29.其他支出</t>
  </si>
  <si>
    <t>区级一般公共预算支出合计</t>
  </si>
  <si>
    <t>债务还本支出</t>
  </si>
  <si>
    <t>上解上级支出</t>
  </si>
  <si>
    <t>支出合计</t>
  </si>
  <si>
    <t>金额单位：万元</t>
  </si>
  <si>
    <t>功能科目</t>
  </si>
  <si>
    <t>科目编码</t>
  </si>
  <si>
    <t>科目名称</t>
  </si>
  <si>
    <t>合计</t>
  </si>
  <si>
    <t>基本支出</t>
  </si>
  <si>
    <t>项目支出</t>
  </si>
  <si>
    <t>类</t>
  </si>
  <si>
    <t>款</t>
  </si>
  <si>
    <t>项</t>
  </si>
  <si>
    <t>201</t>
  </si>
  <si>
    <t>一般公共服务支出</t>
  </si>
  <si>
    <t>01</t>
  </si>
  <si>
    <t xml:space="preserve">  20101</t>
  </si>
  <si>
    <t xml:space="preserve">  人大事务</t>
  </si>
  <si>
    <t xml:space="preserve">    2010101</t>
  </si>
  <si>
    <t xml:space="preserve">    行政运行</t>
  </si>
  <si>
    <t>02</t>
  </si>
  <si>
    <t xml:space="preserve">    2010102</t>
  </si>
  <si>
    <t xml:space="preserve">    一般行政管理事务</t>
  </si>
  <si>
    <t>03</t>
  </si>
  <si>
    <t xml:space="preserve">    2010103</t>
  </si>
  <si>
    <t xml:space="preserve">    机关服务</t>
  </si>
  <si>
    <t>04</t>
  </si>
  <si>
    <t xml:space="preserve">    2010104</t>
  </si>
  <si>
    <t xml:space="preserve">    人大会议</t>
  </si>
  <si>
    <t>06</t>
  </si>
  <si>
    <t xml:space="preserve">    2010106</t>
  </si>
  <si>
    <t xml:space="preserve">    人大监督</t>
  </si>
  <si>
    <t>08</t>
  </si>
  <si>
    <t xml:space="preserve">    2010108</t>
  </si>
  <si>
    <t xml:space="preserve">    代表工作</t>
  </si>
  <si>
    <t xml:space="preserve">  20102</t>
  </si>
  <si>
    <t xml:space="preserve">  政协事务</t>
  </si>
  <si>
    <t xml:space="preserve">    2010201</t>
  </si>
  <si>
    <t xml:space="preserve">    2010202</t>
  </si>
  <si>
    <t xml:space="preserve">    2010204</t>
  </si>
  <si>
    <t xml:space="preserve">    政协会议</t>
  </si>
  <si>
    <t xml:space="preserve">  20103</t>
  </si>
  <si>
    <t xml:space="preserve">  政府办公厅（室）及相关机构事务</t>
  </si>
  <si>
    <t xml:space="preserve">    2010301</t>
  </si>
  <si>
    <t xml:space="preserve">    2010302</t>
  </si>
  <si>
    <t xml:space="preserve">    2010303</t>
  </si>
  <si>
    <t xml:space="preserve">    2010306</t>
  </si>
  <si>
    <t xml:space="preserve">    政务公开审批</t>
  </si>
  <si>
    <t>50</t>
  </si>
  <si>
    <t xml:space="preserve">    2010350</t>
  </si>
  <si>
    <t xml:space="preserve">    事业运行</t>
  </si>
  <si>
    <t xml:space="preserve">  20104</t>
  </si>
  <si>
    <t xml:space="preserve">  发展与改革事务</t>
  </si>
  <si>
    <t xml:space="preserve">    2010401</t>
  </si>
  <si>
    <t xml:space="preserve">    2010402</t>
  </si>
  <si>
    <t>05</t>
  </si>
  <si>
    <t xml:space="preserve">  20105</t>
  </si>
  <si>
    <t xml:space="preserve">  统计信息事务</t>
  </si>
  <si>
    <t xml:space="preserve">    2010501</t>
  </si>
  <si>
    <t xml:space="preserve">    2010502</t>
  </si>
  <si>
    <t>07</t>
  </si>
  <si>
    <t xml:space="preserve">    2010507</t>
  </si>
  <si>
    <t xml:space="preserve">    专项普查活动</t>
  </si>
  <si>
    <t xml:space="preserve">  20106</t>
  </si>
  <si>
    <t xml:space="preserve">  财政事务</t>
  </si>
  <si>
    <t xml:space="preserve">    2010601</t>
  </si>
  <si>
    <t xml:space="preserve">    2010602</t>
  </si>
  <si>
    <t xml:space="preserve">    2010650</t>
  </si>
  <si>
    <t xml:space="preserve">  20107</t>
  </si>
  <si>
    <t xml:space="preserve">  税收事务</t>
  </si>
  <si>
    <t xml:space="preserve">    2010701</t>
  </si>
  <si>
    <t xml:space="preserve">    2010702</t>
  </si>
  <si>
    <t xml:space="preserve">  20108</t>
  </si>
  <si>
    <t xml:space="preserve">  审计事务</t>
  </si>
  <si>
    <t xml:space="preserve">    2010801</t>
  </si>
  <si>
    <t>11</t>
  </si>
  <si>
    <t xml:space="preserve">  20111</t>
  </si>
  <si>
    <t xml:space="preserve">  纪检监察事务</t>
  </si>
  <si>
    <t xml:space="preserve">    2011101</t>
  </si>
  <si>
    <t xml:space="preserve">    2011102</t>
  </si>
  <si>
    <t xml:space="preserve">    2011106</t>
  </si>
  <si>
    <t xml:space="preserve">    巡视工作</t>
  </si>
  <si>
    <t>13</t>
  </si>
  <si>
    <t xml:space="preserve">  20113</t>
  </si>
  <si>
    <t xml:space="preserve">  商贸事务</t>
  </si>
  <si>
    <t xml:space="preserve">    2011301</t>
  </si>
  <si>
    <t xml:space="preserve">    2011302</t>
  </si>
  <si>
    <t xml:space="preserve">    2011308</t>
  </si>
  <si>
    <t xml:space="preserve">    招商引资</t>
  </si>
  <si>
    <t>26</t>
  </si>
  <si>
    <t xml:space="preserve">  20126</t>
  </si>
  <si>
    <t xml:space="preserve">  档案事务</t>
  </si>
  <si>
    <t xml:space="preserve">    2012604</t>
  </si>
  <si>
    <t xml:space="preserve">    档案馆</t>
  </si>
  <si>
    <t>28</t>
  </si>
  <si>
    <t xml:space="preserve">  20128</t>
  </si>
  <si>
    <t xml:space="preserve">  民主党派及工商联事务</t>
  </si>
  <si>
    <t xml:space="preserve">    2012801</t>
  </si>
  <si>
    <t xml:space="preserve">    2012802</t>
  </si>
  <si>
    <t>29</t>
  </si>
  <si>
    <t xml:space="preserve">  20129</t>
  </si>
  <si>
    <t xml:space="preserve">  群众团体事务</t>
  </si>
  <si>
    <t xml:space="preserve">    2012901</t>
  </si>
  <si>
    <t xml:space="preserve">    2012902</t>
  </si>
  <si>
    <t xml:space="preserve">    2012906</t>
  </si>
  <si>
    <t xml:space="preserve">    工会事务</t>
  </si>
  <si>
    <t>31</t>
  </si>
  <si>
    <t xml:space="preserve">  20131</t>
  </si>
  <si>
    <t xml:space="preserve">  党委办公厅（室）及相关机构事务</t>
  </si>
  <si>
    <t xml:space="preserve">    2013101</t>
  </si>
  <si>
    <t xml:space="preserve">    2013102</t>
  </si>
  <si>
    <t xml:space="preserve">    2013150</t>
  </si>
  <si>
    <t>32</t>
  </si>
  <si>
    <t xml:space="preserve">  20132</t>
  </si>
  <si>
    <t xml:space="preserve">  组织事务</t>
  </si>
  <si>
    <t xml:space="preserve">    2013201</t>
  </si>
  <si>
    <t xml:space="preserve">    2013202</t>
  </si>
  <si>
    <t xml:space="preserve">    2013204</t>
  </si>
  <si>
    <t xml:space="preserve">    公务员事务</t>
  </si>
  <si>
    <t>33</t>
  </si>
  <si>
    <t xml:space="preserve">  20133</t>
  </si>
  <si>
    <t xml:space="preserve">  宣传事务</t>
  </si>
  <si>
    <t xml:space="preserve">    2013301</t>
  </si>
  <si>
    <t xml:space="preserve">    2013302</t>
  </si>
  <si>
    <t xml:space="preserve">    2013350</t>
  </si>
  <si>
    <t>99</t>
  </si>
  <si>
    <t xml:space="preserve">    2013399</t>
  </si>
  <si>
    <t xml:space="preserve">    其他宣传事务支出</t>
  </si>
  <si>
    <t>34</t>
  </si>
  <si>
    <t xml:space="preserve">  20134</t>
  </si>
  <si>
    <t xml:space="preserve">  统战事务</t>
  </si>
  <si>
    <t xml:space="preserve">    2013401</t>
  </si>
  <si>
    <t xml:space="preserve">    2013402</t>
  </si>
  <si>
    <t xml:space="preserve">    2013404</t>
  </si>
  <si>
    <t xml:space="preserve">    宗教事务</t>
  </si>
  <si>
    <t xml:space="preserve">    2013405</t>
  </si>
  <si>
    <t xml:space="preserve">    华侨事务</t>
  </si>
  <si>
    <t>36</t>
  </si>
  <si>
    <t xml:space="preserve">  20136</t>
  </si>
  <si>
    <t xml:space="preserve">  其他共产党事务支出</t>
  </si>
  <si>
    <t xml:space="preserve">    2013602</t>
  </si>
  <si>
    <t>38</t>
  </si>
  <si>
    <t xml:space="preserve">  20138</t>
  </si>
  <si>
    <t xml:space="preserve">  市场监督管理事务</t>
  </si>
  <si>
    <t xml:space="preserve">    2013801</t>
  </si>
  <si>
    <t xml:space="preserve">    2013802</t>
  </si>
  <si>
    <t>12</t>
  </si>
  <si>
    <t xml:space="preserve">    2013812</t>
  </si>
  <si>
    <t xml:space="preserve">    药品事务</t>
  </si>
  <si>
    <t>16</t>
  </si>
  <si>
    <t xml:space="preserve">    2013816</t>
  </si>
  <si>
    <t xml:space="preserve">    食品安全监管</t>
  </si>
  <si>
    <t>40</t>
  </si>
  <si>
    <t xml:space="preserve">  20140</t>
  </si>
  <si>
    <t xml:space="preserve">  信访事务</t>
  </si>
  <si>
    <t xml:space="preserve">    2014001</t>
  </si>
  <si>
    <t xml:space="preserve">    2014002</t>
  </si>
  <si>
    <t>203</t>
  </si>
  <si>
    <t>国防支出</t>
  </si>
  <si>
    <t xml:space="preserve">  20306</t>
  </si>
  <si>
    <t xml:space="preserve">  国防动员</t>
  </si>
  <si>
    <t xml:space="preserve">    2030603</t>
  </si>
  <si>
    <t xml:space="preserve">    人民防空</t>
  </si>
  <si>
    <t xml:space="preserve">  20399</t>
  </si>
  <si>
    <t xml:space="preserve">  其他国防支出</t>
  </si>
  <si>
    <t xml:space="preserve">    2039999</t>
  </si>
  <si>
    <t xml:space="preserve">    其他国防支出</t>
  </si>
  <si>
    <t>204</t>
  </si>
  <si>
    <t>公共安全支出</t>
  </si>
  <si>
    <t xml:space="preserve">  20402</t>
  </si>
  <si>
    <t xml:space="preserve">  公安</t>
  </si>
  <si>
    <t xml:space="preserve">    2040202</t>
  </si>
  <si>
    <t xml:space="preserve">  20403</t>
  </si>
  <si>
    <t xml:space="preserve">  国家安全</t>
  </si>
  <si>
    <t xml:space="preserve">    2040302</t>
  </si>
  <si>
    <t xml:space="preserve">  20406</t>
  </si>
  <si>
    <t xml:space="preserve">  司法</t>
  </si>
  <si>
    <t xml:space="preserve">    2040601</t>
  </si>
  <si>
    <t xml:space="preserve">    2040602</t>
  </si>
  <si>
    <t xml:space="preserve">    2040607</t>
  </si>
  <si>
    <t xml:space="preserve">    公共法律服务</t>
  </si>
  <si>
    <t>10</t>
  </si>
  <si>
    <t xml:space="preserve">    2040610</t>
  </si>
  <si>
    <t xml:space="preserve">    社区矫正</t>
  </si>
  <si>
    <t xml:space="preserve">  20499</t>
  </si>
  <si>
    <t xml:space="preserve">  其他公共安全支出</t>
  </si>
  <si>
    <t xml:space="preserve">    2049999</t>
  </si>
  <si>
    <t xml:space="preserve">    其他公共安全支出</t>
  </si>
  <si>
    <t>205</t>
  </si>
  <si>
    <t>教育支出</t>
  </si>
  <si>
    <t xml:space="preserve">  20501</t>
  </si>
  <si>
    <t xml:space="preserve">  教育管理事务</t>
  </si>
  <si>
    <t xml:space="preserve">    2050101</t>
  </si>
  <si>
    <t xml:space="preserve">    2050102</t>
  </si>
  <si>
    <t xml:space="preserve">  20502</t>
  </si>
  <si>
    <t xml:space="preserve">  普通教育</t>
  </si>
  <si>
    <t xml:space="preserve">    2050201</t>
  </si>
  <si>
    <t xml:space="preserve">    学前教育</t>
  </si>
  <si>
    <t xml:space="preserve">    2050202</t>
  </si>
  <si>
    <t xml:space="preserve">    小学教育</t>
  </si>
  <si>
    <t xml:space="preserve">    2050203</t>
  </si>
  <si>
    <t xml:space="preserve">    初中教育</t>
  </si>
  <si>
    <t xml:space="preserve">    2050299</t>
  </si>
  <si>
    <t xml:space="preserve">    其他普通教育支出</t>
  </si>
  <si>
    <t xml:space="preserve">  20503</t>
  </si>
  <si>
    <t xml:space="preserve">  职业教育</t>
  </si>
  <si>
    <t xml:space="preserve">    2050302</t>
  </si>
  <si>
    <t xml:space="preserve">    中等职业教育</t>
  </si>
  <si>
    <t xml:space="preserve">    2050399</t>
  </si>
  <si>
    <t xml:space="preserve">    其他职业教育支出</t>
  </si>
  <si>
    <t xml:space="preserve">  20508</t>
  </si>
  <si>
    <t xml:space="preserve">  进修及培训</t>
  </si>
  <si>
    <t xml:space="preserve">    2050803</t>
  </si>
  <si>
    <t xml:space="preserve">    培训支出</t>
  </si>
  <si>
    <t>09</t>
  </si>
  <si>
    <t xml:space="preserve">  20509</t>
  </si>
  <si>
    <t xml:space="preserve">  教育费附加安排的支出</t>
  </si>
  <si>
    <t xml:space="preserve">    2050903</t>
  </si>
  <si>
    <t xml:space="preserve">    城市中小学校舍建设</t>
  </si>
  <si>
    <t xml:space="preserve">    2050999</t>
  </si>
  <si>
    <t xml:space="preserve">    其他教育费附加安排的支出</t>
  </si>
  <si>
    <t xml:space="preserve">  20599</t>
  </si>
  <si>
    <t xml:space="preserve">  其他教育支出</t>
  </si>
  <si>
    <t xml:space="preserve">    2059999</t>
  </si>
  <si>
    <t xml:space="preserve">    其他教育支出</t>
  </si>
  <si>
    <t>206</t>
  </si>
  <si>
    <t>科学技术支出</t>
  </si>
  <si>
    <t xml:space="preserve">  20601</t>
  </si>
  <si>
    <t xml:space="preserve">  科学技术管理事务</t>
  </si>
  <si>
    <t xml:space="preserve">    2060101</t>
  </si>
  <si>
    <t xml:space="preserve">    2060102</t>
  </si>
  <si>
    <t xml:space="preserve">  20607</t>
  </si>
  <si>
    <t xml:space="preserve">  科学技术普及</t>
  </si>
  <si>
    <t xml:space="preserve">    2060702</t>
  </si>
  <si>
    <t xml:space="preserve">    科普活动</t>
  </si>
  <si>
    <t xml:space="preserve">  20699</t>
  </si>
  <si>
    <t xml:space="preserve">  其他科学技术支出</t>
  </si>
  <si>
    <t xml:space="preserve">    2069999</t>
  </si>
  <si>
    <t xml:space="preserve">    其他科学技术支出</t>
  </si>
  <si>
    <t>207</t>
  </si>
  <si>
    <t>文化旅游体育与传媒支出</t>
  </si>
  <si>
    <t xml:space="preserve">  20701</t>
  </si>
  <si>
    <t xml:space="preserve">  文化和旅游</t>
  </si>
  <si>
    <t xml:space="preserve">    2070101</t>
  </si>
  <si>
    <t xml:space="preserve">    2070109</t>
  </si>
  <si>
    <t xml:space="preserve">    群众文化</t>
  </si>
  <si>
    <t xml:space="preserve">    2070111</t>
  </si>
  <si>
    <t xml:space="preserve">    文化创作与保护</t>
  </si>
  <si>
    <t xml:space="preserve">    2070199</t>
  </si>
  <si>
    <t xml:space="preserve">    其他文化和旅游支出</t>
  </si>
  <si>
    <t xml:space="preserve">  20703</t>
  </si>
  <si>
    <t xml:space="preserve">  体育</t>
  </si>
  <si>
    <t xml:space="preserve">    2070308</t>
  </si>
  <si>
    <t xml:space="preserve">    群众体育</t>
  </si>
  <si>
    <t>208</t>
  </si>
  <si>
    <t>社会保障和就业支出</t>
  </si>
  <si>
    <t xml:space="preserve">  20801</t>
  </si>
  <si>
    <t xml:space="preserve">  人力资源和社会保障管理事务</t>
  </si>
  <si>
    <t xml:space="preserve">    2080101</t>
  </si>
  <si>
    <t xml:space="preserve">    2080104</t>
  </si>
  <si>
    <t xml:space="preserve">    综合业务管理</t>
  </si>
  <si>
    <t xml:space="preserve">    2080109</t>
  </si>
  <si>
    <t xml:space="preserve">    社会保险经办机构</t>
  </si>
  <si>
    <t xml:space="preserve">    2080199</t>
  </si>
  <si>
    <t xml:space="preserve">    其他人力资源和社会保障管理事务支出</t>
  </si>
  <si>
    <t xml:space="preserve">  20802</t>
  </si>
  <si>
    <t xml:space="preserve">  民政管理事务</t>
  </si>
  <si>
    <t xml:space="preserve">    2080201</t>
  </si>
  <si>
    <t xml:space="preserve">    2080202</t>
  </si>
  <si>
    <t xml:space="preserve">    2080208</t>
  </si>
  <si>
    <t xml:space="preserve">    基层政权建设和社区治理</t>
  </si>
  <si>
    <t xml:space="preserve">    2080299</t>
  </si>
  <si>
    <t xml:space="preserve">    其他民政管理事务支出</t>
  </si>
  <si>
    <t xml:space="preserve">  20805</t>
  </si>
  <si>
    <t xml:space="preserve">  行政事业单位养老支出</t>
  </si>
  <si>
    <t xml:space="preserve">    2080501</t>
  </si>
  <si>
    <t xml:space="preserve">    行政单位离退休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</si>
  <si>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</si>
  <si>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</si>
  <si>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</si>
  <si>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</si>
  <si>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</si>
  <si>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</si>
  <si>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  2080507</t>
  </si>
  <si>
    <t xml:space="preserve">    对机关事业单位基本养老保险基金的补助</t>
  </si>
  <si>
    <t xml:space="preserve">    2080508</t>
  </si>
  <si>
    <t xml:space="preserve">    对机关事业单位职业年金的补助</t>
  </si>
  <si>
    <t xml:space="preserve">    2080599</t>
  </si>
  <si>
    <t xml:space="preserve">    其他行政事业单位养老支出</t>
  </si>
  <si>
    <t xml:space="preserve">  20807</t>
  </si>
  <si>
    <t xml:space="preserve">  就业补助</t>
  </si>
  <si>
    <t xml:space="preserve">    2080701</t>
  </si>
  <si>
    <t xml:space="preserve">    就业创业服务补贴</t>
  </si>
  <si>
    <t xml:space="preserve">    2080705</t>
  </si>
  <si>
    <t xml:space="preserve">    公益性岗位补贴</t>
  </si>
  <si>
    <t xml:space="preserve">  20808</t>
  </si>
  <si>
    <t xml:space="preserve">  抚恤</t>
  </si>
  <si>
    <t xml:space="preserve">    2080801</t>
  </si>
  <si>
    <t xml:space="preserve">    死亡抚恤</t>
  </si>
  <si>
    <t xml:space="preserve">    2080805</t>
  </si>
  <si>
    <t xml:space="preserve">    义务兵优待</t>
  </si>
  <si>
    <t xml:space="preserve">    2080899</t>
  </si>
  <si>
    <t xml:space="preserve">    其他优抚支出</t>
  </si>
  <si>
    <t xml:space="preserve">  20809</t>
  </si>
  <si>
    <t xml:space="preserve">  退役安置</t>
  </si>
  <si>
    <t xml:space="preserve">    2080901</t>
  </si>
  <si>
    <t xml:space="preserve">    退役士兵安置</t>
  </si>
  <si>
    <t xml:space="preserve">    2080902</t>
  </si>
  <si>
    <t xml:space="preserve">    军队移交政府的离退休人员安置</t>
  </si>
  <si>
    <t xml:space="preserve">    2080999</t>
  </si>
  <si>
    <t xml:space="preserve">    其他退役安置支出</t>
  </si>
  <si>
    <t xml:space="preserve">  20810</t>
  </si>
  <si>
    <t xml:space="preserve">  社会福利</t>
  </si>
  <si>
    <t xml:space="preserve">    2081002</t>
  </si>
  <si>
    <t xml:space="preserve">    老年福利</t>
  </si>
  <si>
    <t xml:space="preserve">    2081006</t>
  </si>
  <si>
    <t xml:space="preserve">    养老服务</t>
  </si>
  <si>
    <t xml:space="preserve">  20811</t>
  </si>
  <si>
    <t xml:space="preserve">  残疾人事业</t>
  </si>
  <si>
    <t xml:space="preserve">    2081101</t>
  </si>
  <si>
    <t xml:space="preserve">    2081104</t>
  </si>
  <si>
    <t xml:space="preserve">    残疾人康复</t>
  </si>
  <si>
    <t xml:space="preserve">    2081107</t>
  </si>
  <si>
    <t xml:space="preserve">    残疾人生活和护理补贴</t>
  </si>
  <si>
    <t xml:space="preserve">    2081199</t>
  </si>
  <si>
    <t xml:space="preserve">    其他残疾人事业支出</t>
  </si>
  <si>
    <t xml:space="preserve">  20816</t>
  </si>
  <si>
    <t xml:space="preserve">  红十字事业</t>
  </si>
  <si>
    <t xml:space="preserve">    2081650</t>
  </si>
  <si>
    <t>19</t>
  </si>
  <si>
    <t xml:space="preserve">  20819</t>
  </si>
  <si>
    <t xml:space="preserve">  最低生活保障</t>
  </si>
  <si>
    <t xml:space="preserve">    2081901</t>
  </si>
  <si>
    <t xml:space="preserve">    城市最低生活保障金支出</t>
  </si>
  <si>
    <t xml:space="preserve">    2081902</t>
  </si>
  <si>
    <t xml:space="preserve">    农村最低生活保障金支出</t>
  </si>
  <si>
    <t>20</t>
  </si>
  <si>
    <t xml:space="preserve">  20820</t>
  </si>
  <si>
    <t xml:space="preserve">  临时救助</t>
  </si>
  <si>
    <t xml:space="preserve">    2082001</t>
  </si>
  <si>
    <t xml:space="preserve">    临时救助支出</t>
  </si>
  <si>
    <t xml:space="preserve">    2082002</t>
  </si>
  <si>
    <t xml:space="preserve">    流浪乞讨人员救助支出</t>
  </si>
  <si>
    <t>21</t>
  </si>
  <si>
    <t xml:space="preserve">  20821</t>
  </si>
  <si>
    <t xml:space="preserve">  特困人员救助供养</t>
  </si>
  <si>
    <t xml:space="preserve">    2082101</t>
  </si>
  <si>
    <t xml:space="preserve">    城市特困人员救助供养支出</t>
  </si>
  <si>
    <t>25</t>
  </si>
  <si>
    <t xml:space="preserve">  20825</t>
  </si>
  <si>
    <t xml:space="preserve">  其他生活救助</t>
  </si>
  <si>
    <t xml:space="preserve">    2082501</t>
  </si>
  <si>
    <t xml:space="preserve">    其他城市生活救助</t>
  </si>
  <si>
    <t xml:space="preserve">  20826</t>
  </si>
  <si>
    <t xml:space="preserve">  财政对基本养老保险基金的补助</t>
  </si>
  <si>
    <t xml:space="preserve">    2082602</t>
  </si>
  <si>
    <t xml:space="preserve">    财政对城乡居民基本养老保险基金的补助</t>
  </si>
  <si>
    <t xml:space="preserve">  20828</t>
  </si>
  <si>
    <t xml:space="preserve">  退役军人管理事务</t>
  </si>
  <si>
    <t xml:space="preserve">    2082801</t>
  </si>
  <si>
    <t xml:space="preserve">    2082802</t>
  </si>
  <si>
    <t xml:space="preserve">    2082899</t>
  </si>
  <si>
    <t xml:space="preserve">    其他退役军人事务管理支出</t>
  </si>
  <si>
    <t xml:space="preserve">  20899</t>
  </si>
  <si>
    <t xml:space="preserve">  其他社会保障和就业支出</t>
  </si>
  <si>
    <t xml:space="preserve">    2089999</t>
  </si>
  <si>
    <t xml:space="preserve">    其他社会保障和就业支出</t>
  </si>
  <si>
    <t>210</t>
  </si>
  <si>
    <t>卫生健康支出</t>
  </si>
  <si>
    <t xml:space="preserve">  21001</t>
  </si>
  <si>
    <t xml:space="preserve">  卫生健康管理事务</t>
  </si>
  <si>
    <t xml:space="preserve">    2100101</t>
  </si>
  <si>
    <t xml:space="preserve">    2100102</t>
  </si>
  <si>
    <t xml:space="preserve">    2100199</t>
  </si>
  <si>
    <t xml:space="preserve">    其他卫生健康管理事务支出</t>
  </si>
  <si>
    <t xml:space="preserve">  21002</t>
  </si>
  <si>
    <t xml:space="preserve">  公立医院</t>
  </si>
  <si>
    <t xml:space="preserve">    2100201</t>
  </si>
  <si>
    <t xml:space="preserve">    综合医院</t>
  </si>
  <si>
    <t xml:space="preserve">    2100202</t>
  </si>
  <si>
    <t xml:space="preserve">    中医（民族）医院</t>
  </si>
  <si>
    <t xml:space="preserve">  21003</t>
  </si>
  <si>
    <t xml:space="preserve">  基层医疗卫生机构</t>
  </si>
  <si>
    <t xml:space="preserve">    2100399</t>
  </si>
  <si>
    <t xml:space="preserve">    其他基层医疗卫生机构支出</t>
  </si>
  <si>
    <t xml:space="preserve">  21004</t>
  </si>
  <si>
    <t xml:space="preserve">  公共卫生</t>
  </si>
  <si>
    <t xml:space="preserve">    2100401</t>
  </si>
  <si>
    <t xml:space="preserve">    疾病预防控制机构</t>
  </si>
  <si>
    <t xml:space="preserve">    2100402</t>
  </si>
  <si>
    <t xml:space="preserve">    卫生监督机构</t>
  </si>
  <si>
    <t xml:space="preserve">    2100403</t>
  </si>
  <si>
    <t xml:space="preserve">    妇幼保健机构</t>
  </si>
  <si>
    <t xml:space="preserve">    2100408</t>
  </si>
  <si>
    <t xml:space="preserve">    基本公共卫生服务</t>
  </si>
  <si>
    <t xml:space="preserve">    2100410</t>
  </si>
  <si>
    <t xml:space="preserve">    突发公共卫生事件应急处置</t>
  </si>
  <si>
    <t xml:space="preserve">    2100499</t>
  </si>
  <si>
    <t xml:space="preserve">    其他公共卫生支出</t>
  </si>
  <si>
    <t xml:space="preserve">  21007</t>
  </si>
  <si>
    <t xml:space="preserve">  计划生育事务</t>
  </si>
  <si>
    <t xml:space="preserve">    2100716</t>
  </si>
  <si>
    <t xml:space="preserve">    计划生育机构</t>
  </si>
  <si>
    <t>17</t>
  </si>
  <si>
    <t xml:space="preserve">    2100717</t>
  </si>
  <si>
    <t xml:space="preserve">    计划生育服务</t>
  </si>
  <si>
    <t xml:space="preserve">    2100799</t>
  </si>
  <si>
    <t xml:space="preserve">    其他计划生育事务支出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</si>
  <si>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</si>
  <si>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</si>
  <si>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</si>
  <si>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</si>
  <si>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</si>
  <si>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</si>
  <si>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</si>
  <si>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</si>
  <si>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</si>
  <si>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</si>
  <si>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 xml:space="preserve">  21012</t>
  </si>
  <si>
    <t xml:space="preserve">  财政对基本医疗保险基金的补助</t>
  </si>
  <si>
    <t xml:space="preserve">    2101202</t>
  </si>
  <si>
    <t xml:space="preserve">    财政对城乡居民基本医疗保险基金的补助</t>
  </si>
  <si>
    <t xml:space="preserve">  21013</t>
  </si>
  <si>
    <t xml:space="preserve">  医疗救助</t>
  </si>
  <si>
    <t xml:space="preserve">    2101301</t>
  </si>
  <si>
    <t xml:space="preserve">    城乡医疗救助</t>
  </si>
  <si>
    <t>15</t>
  </si>
  <si>
    <t xml:space="preserve">  21015</t>
  </si>
  <si>
    <t xml:space="preserve">  医疗保障管理事务</t>
  </si>
  <si>
    <t xml:space="preserve">    2101501</t>
  </si>
  <si>
    <t xml:space="preserve">    2101502</t>
  </si>
  <si>
    <t xml:space="preserve">    2101506</t>
  </si>
  <si>
    <t xml:space="preserve">    医疗保障经办事务</t>
  </si>
  <si>
    <t xml:space="preserve">    2101599</t>
  </si>
  <si>
    <t xml:space="preserve">    其他医疗保障管理事务支出</t>
  </si>
  <si>
    <t xml:space="preserve">  21016</t>
  </si>
  <si>
    <t xml:space="preserve">  老龄卫生健康事务</t>
  </si>
  <si>
    <t xml:space="preserve">    2101601</t>
  </si>
  <si>
    <t xml:space="preserve">    老龄卫生健康事务</t>
  </si>
  <si>
    <t xml:space="preserve">  21017</t>
  </si>
  <si>
    <t xml:space="preserve">  中医药事务</t>
  </si>
  <si>
    <t xml:space="preserve">    2101704</t>
  </si>
  <si>
    <t xml:space="preserve">    中医（民族医）药专项</t>
  </si>
  <si>
    <t xml:space="preserve">  21099</t>
  </si>
  <si>
    <t xml:space="preserve">  其他卫生健康支出</t>
  </si>
  <si>
    <t xml:space="preserve">    2109999</t>
  </si>
  <si>
    <t xml:space="preserve">    其他卫生健康支出</t>
  </si>
  <si>
    <t>211</t>
  </si>
  <si>
    <t>节能环保支出</t>
  </si>
  <si>
    <t xml:space="preserve">  21101</t>
  </si>
  <si>
    <t xml:space="preserve">  环境保护管理事务</t>
  </si>
  <si>
    <t xml:space="preserve">    2110102</t>
  </si>
  <si>
    <t xml:space="preserve">  21103</t>
  </si>
  <si>
    <t xml:space="preserve">  污染防治</t>
  </si>
  <si>
    <t xml:space="preserve">    2110302</t>
  </si>
  <si>
    <t xml:space="preserve">    水体</t>
  </si>
  <si>
    <t>212</t>
  </si>
  <si>
    <t>城乡社区支出</t>
  </si>
  <si>
    <t xml:space="preserve">  21201</t>
  </si>
  <si>
    <t xml:space="preserve">  城乡社区管理事务</t>
  </si>
  <si>
    <t xml:space="preserve">    2120101</t>
  </si>
  <si>
    <t xml:space="preserve">    2120102</t>
  </si>
  <si>
    <t xml:space="preserve">    2120104</t>
  </si>
  <si>
    <t xml:space="preserve">    城管执法</t>
  </si>
  <si>
    <t xml:space="preserve">    2120199</t>
  </si>
  <si>
    <t xml:space="preserve">    其他城乡社区管理事务支出</t>
  </si>
  <si>
    <t xml:space="preserve">  21203</t>
  </si>
  <si>
    <t xml:space="preserve">  城乡社区公共设施</t>
  </si>
  <si>
    <t xml:space="preserve">    2120399</t>
  </si>
  <si>
    <t xml:space="preserve">    其他城乡社区公共设施支出</t>
  </si>
  <si>
    <t xml:space="preserve">  21205</t>
  </si>
  <si>
    <t xml:space="preserve">  城乡社区环境卫生</t>
  </si>
  <si>
    <t xml:space="preserve">    2120501</t>
  </si>
  <si>
    <t xml:space="preserve">    城乡社区环境卫生</t>
  </si>
  <si>
    <t xml:space="preserve">  21299</t>
  </si>
  <si>
    <t xml:space="preserve">  其他城乡社区支出</t>
  </si>
  <si>
    <t xml:space="preserve">    2129999</t>
  </si>
  <si>
    <t xml:space="preserve">    其他城乡社区支出</t>
  </si>
  <si>
    <t>213</t>
  </si>
  <si>
    <t>农林水支出</t>
  </si>
  <si>
    <t xml:space="preserve">  21301</t>
  </si>
  <si>
    <t xml:space="preserve">  农业农村</t>
  </si>
  <si>
    <t xml:space="preserve">    2130101</t>
  </si>
  <si>
    <t xml:space="preserve">    2130109</t>
  </si>
  <si>
    <t xml:space="preserve">    农产品质量安全</t>
  </si>
  <si>
    <t xml:space="preserve">    2130120</t>
  </si>
  <si>
    <t xml:space="preserve">    稳定农民收入补贴</t>
  </si>
  <si>
    <t xml:space="preserve">    2130125</t>
  </si>
  <si>
    <t xml:space="preserve">    农产品加工与促销</t>
  </si>
  <si>
    <t>53</t>
  </si>
  <si>
    <t xml:space="preserve">    2130153</t>
  </si>
  <si>
    <t xml:space="preserve">    耕地建设与利用</t>
  </si>
  <si>
    <t xml:space="preserve">    2130199</t>
  </si>
  <si>
    <t xml:space="preserve">    其他农业农村支出</t>
  </si>
  <si>
    <t xml:space="preserve">  21302</t>
  </si>
  <si>
    <t xml:space="preserve">  林业和草原</t>
  </si>
  <si>
    <t xml:space="preserve">    2130299</t>
  </si>
  <si>
    <t xml:space="preserve">    其他林业和草原支出</t>
  </si>
  <si>
    <t xml:space="preserve">  21303</t>
  </si>
  <si>
    <t xml:space="preserve">  水利</t>
  </si>
  <si>
    <t xml:space="preserve">    2130301</t>
  </si>
  <si>
    <t xml:space="preserve">    2130302</t>
  </si>
  <si>
    <t xml:space="preserve">    2130305</t>
  </si>
  <si>
    <t xml:space="preserve">    水利工程建设</t>
  </si>
  <si>
    <t xml:space="preserve">    2130306</t>
  </si>
  <si>
    <t xml:space="preserve">    水利工程运行与维护</t>
  </si>
  <si>
    <t xml:space="preserve">    2130311</t>
  </si>
  <si>
    <t xml:space="preserve">    水资源节约管理与保护</t>
  </si>
  <si>
    <t>14</t>
  </si>
  <si>
    <t xml:space="preserve">    2130314</t>
  </si>
  <si>
    <t xml:space="preserve">    防汛</t>
  </si>
  <si>
    <t xml:space="preserve">    2130399</t>
  </si>
  <si>
    <t xml:space="preserve">    其他水利支出</t>
  </si>
  <si>
    <t xml:space="preserve">  21305</t>
  </si>
  <si>
    <t xml:space="preserve">  巩固拓展脱贫攻坚成果衔接乡村振兴</t>
  </si>
  <si>
    <t xml:space="preserve">    2130501</t>
  </si>
  <si>
    <t xml:space="preserve">    2130502</t>
  </si>
  <si>
    <t xml:space="preserve">    2130506</t>
  </si>
  <si>
    <t xml:space="preserve">    社会发展</t>
  </si>
  <si>
    <t xml:space="preserve">    2130599</t>
  </si>
  <si>
    <t xml:space="preserve">    其他巩固拓展脱贫攻坚成果衔接乡村振兴支出</t>
  </si>
  <si>
    <t xml:space="preserve">  21307</t>
  </si>
  <si>
    <t xml:space="preserve">  农村综合改革</t>
  </si>
  <si>
    <t xml:space="preserve">    2130705</t>
  </si>
  <si>
    <t xml:space="preserve">    对村民委员会和村党支部的补助</t>
  </si>
  <si>
    <t xml:space="preserve">  21308</t>
  </si>
  <si>
    <t xml:space="preserve">  普惠金融发展支出</t>
  </si>
  <si>
    <t xml:space="preserve">    2130803</t>
  </si>
  <si>
    <t xml:space="preserve">    农业保险保费补贴</t>
  </si>
  <si>
    <t xml:space="preserve">    2130804</t>
  </si>
  <si>
    <t xml:space="preserve">    创业担保贷款贴息及奖补</t>
  </si>
  <si>
    <t>214</t>
  </si>
  <si>
    <t>交通运输支出</t>
  </si>
  <si>
    <t xml:space="preserve">  21401</t>
  </si>
  <si>
    <t xml:space="preserve">  公路水路运输</t>
  </si>
  <si>
    <t xml:space="preserve">    2140106</t>
  </si>
  <si>
    <t xml:space="preserve">    公路养护</t>
  </si>
  <si>
    <t>217</t>
  </si>
  <si>
    <t>金融支出</t>
  </si>
  <si>
    <t xml:space="preserve">  21701</t>
  </si>
  <si>
    <t xml:space="preserve">  金融部门行政支出</t>
  </si>
  <si>
    <t xml:space="preserve">    2170102</t>
  </si>
  <si>
    <t>220</t>
  </si>
  <si>
    <t>自然资源海洋气象等支出</t>
  </si>
  <si>
    <t xml:space="preserve">  22001</t>
  </si>
  <si>
    <t xml:space="preserve">  自然资源事务</t>
  </si>
  <si>
    <t xml:space="preserve">    2200101</t>
  </si>
  <si>
    <t xml:space="preserve">    2200102</t>
  </si>
  <si>
    <t xml:space="preserve">    2200199</t>
  </si>
  <si>
    <t xml:space="preserve">    其他自然资源事务支出</t>
  </si>
  <si>
    <t>221</t>
  </si>
  <si>
    <t>住房保障支出</t>
  </si>
  <si>
    <t xml:space="preserve">  22101</t>
  </si>
  <si>
    <t xml:space="preserve">  保障性安居工程支出</t>
  </si>
  <si>
    <t xml:space="preserve">    2210108</t>
  </si>
  <si>
    <t xml:space="preserve">    老旧小区改造</t>
  </si>
  <si>
    <t xml:space="preserve">    2210110</t>
  </si>
  <si>
    <t xml:space="preserve">    保障性租赁住房</t>
  </si>
  <si>
    <t xml:space="preserve">  22102</t>
  </si>
  <si>
    <t xml:space="preserve">  住房改革支出</t>
  </si>
  <si>
    <t xml:space="preserve">    2210201</t>
  </si>
  <si>
    <t xml:space="preserve">    住房公积金</t>
  </si>
  <si>
    <t>224</t>
  </si>
  <si>
    <t>灾害防治及应急管理支出</t>
  </si>
  <si>
    <t xml:space="preserve">  22401</t>
  </si>
  <si>
    <t xml:space="preserve">  应急管理事务</t>
  </si>
  <si>
    <t xml:space="preserve">    2240101</t>
  </si>
  <si>
    <t xml:space="preserve">    2240102</t>
  </si>
  <si>
    <t xml:space="preserve">  22402</t>
  </si>
  <si>
    <t xml:space="preserve">  消防救援事务</t>
  </si>
  <si>
    <t xml:space="preserve">    2240201</t>
  </si>
  <si>
    <t>预备费</t>
  </si>
  <si>
    <t>229</t>
  </si>
  <si>
    <t>其他支出</t>
  </si>
  <si>
    <t xml:space="preserve">  22902</t>
  </si>
  <si>
    <t xml:space="preserve">  年初预留</t>
  </si>
  <si>
    <t xml:space="preserve">    2290201</t>
  </si>
  <si>
    <t xml:space="preserve">    年初预留</t>
  </si>
  <si>
    <t>231</t>
  </si>
  <si>
    <t xml:space="preserve">  23103</t>
  </si>
  <si>
    <t xml:space="preserve">  地方政府一般债务还本支出</t>
  </si>
  <si>
    <t xml:space="preserve">    2310301</t>
  </si>
  <si>
    <t xml:space="preserve">    地方政府一般债券还本支出</t>
  </si>
  <si>
    <t>232</t>
  </si>
  <si>
    <t>债务付息支出</t>
  </si>
  <si>
    <t xml:space="preserve">  23203</t>
  </si>
  <si>
    <t xml:space="preserve">  地方政府一般债务付息支出</t>
  </si>
  <si>
    <t xml:space="preserve">    2320301</t>
  </si>
  <si>
    <t xml:space="preserve">    地方政府一般债券付息支出</t>
  </si>
  <si>
    <t xml:space="preserve"> </t>
  </si>
  <si>
    <t/>
  </si>
  <si>
    <t>部门预算支出经济分类科目</t>
  </si>
  <si>
    <t>本年支出合计</t>
  </si>
  <si>
    <t>人员经费</t>
  </si>
  <si>
    <t>公用经费</t>
  </si>
  <si>
    <t>科目代码</t>
  </si>
  <si>
    <t>类款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</si>
  <si>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</si>
  <si>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</si>
  <si>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</si>
  <si>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</si>
  <si>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</si>
  <si>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</si>
  <si>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</si>
  <si>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</si>
  <si>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</si>
  <si>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</si>
  <si>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</si>
  <si>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</si>
  <si>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</si>
  <si>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</si>
  <si>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 30201</t>
  </si>
  <si>
    <t xml:space="preserve">   办公费</t>
  </si>
  <si>
    <t xml:space="preserve">   30202</t>
  </si>
  <si>
    <t xml:space="preserve">   印刷费</t>
  </si>
  <si>
    <t xml:space="preserve">   30203</t>
  </si>
  <si>
    <t xml:space="preserve">   咨询费</t>
  </si>
  <si>
    <t xml:space="preserve">   30204</t>
  </si>
  <si>
    <t xml:space="preserve">   手续费</t>
  </si>
  <si>
    <t xml:space="preserve">   30205</t>
  </si>
  <si>
    <t xml:space="preserve">   水费</t>
  </si>
  <si>
    <t xml:space="preserve">   30206</t>
  </si>
  <si>
    <t xml:space="preserve">   电费</t>
  </si>
  <si>
    <t xml:space="preserve">   30207</t>
  </si>
  <si>
    <t xml:space="preserve">   邮电费</t>
  </si>
  <si>
    <t xml:space="preserve">   30208</t>
  </si>
  <si>
    <t xml:space="preserve">   取暖费</t>
  </si>
  <si>
    <t xml:space="preserve">   30209</t>
  </si>
  <si>
    <t xml:space="preserve">   物业管理费</t>
  </si>
  <si>
    <t xml:space="preserve">   30211</t>
  </si>
  <si>
    <t xml:space="preserve">   差旅费</t>
  </si>
  <si>
    <t xml:space="preserve">   30212</t>
  </si>
  <si>
    <t xml:space="preserve">   因公出国（境）费用</t>
  </si>
  <si>
    <t xml:space="preserve">   30213</t>
  </si>
  <si>
    <t xml:space="preserve">   维修（护）费</t>
  </si>
  <si>
    <t xml:space="preserve">   30214</t>
  </si>
  <si>
    <t xml:space="preserve">   租赁费</t>
  </si>
  <si>
    <t xml:space="preserve">   30215</t>
  </si>
  <si>
    <t xml:space="preserve">   会议费</t>
  </si>
  <si>
    <t xml:space="preserve">   30216</t>
  </si>
  <si>
    <t xml:space="preserve">   培训费</t>
  </si>
  <si>
    <t xml:space="preserve">   30217</t>
  </si>
  <si>
    <t xml:space="preserve">   公务接待费</t>
  </si>
  <si>
    <t xml:space="preserve">   30218</t>
  </si>
  <si>
    <t xml:space="preserve">   专用材料费</t>
  </si>
  <si>
    <t xml:space="preserve">   30224</t>
  </si>
  <si>
    <t xml:space="preserve">   被装购置费</t>
  </si>
  <si>
    <t xml:space="preserve">   30225</t>
  </si>
  <si>
    <t xml:space="preserve">   专用燃料费</t>
  </si>
  <si>
    <t xml:space="preserve">   30226</t>
  </si>
  <si>
    <t xml:space="preserve">   劳务费</t>
  </si>
  <si>
    <t xml:space="preserve">   30227</t>
  </si>
  <si>
    <t xml:space="preserve">   委托业务费</t>
  </si>
  <si>
    <t xml:space="preserve">   30228</t>
  </si>
  <si>
    <t xml:space="preserve">   工会经费</t>
  </si>
  <si>
    <t xml:space="preserve">   30229</t>
  </si>
  <si>
    <t xml:space="preserve">   福利费</t>
  </si>
  <si>
    <t xml:space="preserve">   30231</t>
  </si>
  <si>
    <t xml:space="preserve">   公务用车运行维护费</t>
  </si>
  <si>
    <t xml:space="preserve">   30239</t>
  </si>
  <si>
    <t xml:space="preserve">   其他交通费用</t>
  </si>
  <si>
    <t xml:space="preserve">   30240</t>
  </si>
  <si>
    <t xml:space="preserve">   税金及附加费用</t>
  </si>
  <si>
    <t xml:space="preserve">   30299</t>
  </si>
  <si>
    <t xml:space="preserve">   其他商品和服务支出</t>
  </si>
  <si>
    <t>对个人和家庭的补助</t>
  </si>
  <si>
    <t xml:space="preserve">  离休费</t>
  </si>
  <si>
    <t xml:space="preserve">  抚恤金</t>
  </si>
  <si>
    <t xml:space="preserve">  生活补助</t>
  </si>
  <si>
    <t xml:space="preserve">  奖励金</t>
  </si>
  <si>
    <t xml:space="preserve">  其他对个人和家庭的补助支出</t>
  </si>
  <si>
    <t>资本性支出</t>
  </si>
  <si>
    <t xml:space="preserve">  办公设备购置</t>
  </si>
  <si>
    <t xml:space="preserve">  其他资本性支出</t>
  </si>
  <si>
    <t>2023年石鼓区一般公共预算税收返还和转移支付表</t>
  </si>
  <si>
    <t>收入</t>
  </si>
  <si>
    <t>支出</t>
  </si>
  <si>
    <t>预算数</t>
  </si>
  <si>
    <t>一般公共预算收入</t>
  </si>
  <si>
    <t>一般公共预算支出</t>
  </si>
  <si>
    <t>上级补助收入</t>
  </si>
  <si>
    <t xml:space="preserve">  返还性收入</t>
  </si>
  <si>
    <t xml:space="preserve">  体制上解支出</t>
  </si>
  <si>
    <t xml:space="preserve">    增值税和消费税税收返还收入</t>
  </si>
  <si>
    <t xml:space="preserve">  出口退税专项上解支出</t>
  </si>
  <si>
    <t xml:space="preserve">    所得税基数返还收入</t>
  </si>
  <si>
    <t xml:space="preserve">  专项上解支出</t>
  </si>
  <si>
    <t xml:space="preserve">    其他税收返还收入</t>
  </si>
  <si>
    <t xml:space="preserve">  一般性转移支付收入</t>
  </si>
  <si>
    <t xml:space="preserve">    体制补助收入</t>
  </si>
  <si>
    <t xml:space="preserve">    均衡性转移支付收入</t>
  </si>
  <si>
    <t xml:space="preserve">    革命老区及民族和边境地区转移支付收入</t>
  </si>
  <si>
    <t xml:space="preserve">    县级基本财力保障机制奖补资金收入</t>
  </si>
  <si>
    <t xml:space="preserve">    结算补助收入</t>
  </si>
  <si>
    <t xml:space="preserve">    化解债务补助收入</t>
  </si>
  <si>
    <t xml:space="preserve">    资源枯竭型城市转移支付补助收入</t>
  </si>
  <si>
    <t xml:space="preserve">    企业事业单位划转补助收入</t>
  </si>
  <si>
    <t xml:space="preserve">    成品油价格和税费改革转移支付补助收入</t>
  </si>
  <si>
    <t xml:space="preserve">    基层公检法司转移支付收入</t>
  </si>
  <si>
    <t xml:space="preserve">    义务教育等转移支付收入</t>
  </si>
  <si>
    <t xml:space="preserve">    基本养老保险和低保等转移支付收入</t>
  </si>
  <si>
    <t xml:space="preserve">    新型农村合作医疗等转移支付收入</t>
  </si>
  <si>
    <t xml:space="preserve">    农村综合改革转移支付收入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</si>
  <si>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</si>
  <si>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</si>
  <si>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</si>
  <si>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其他一般性转移支付收入</t>
  </si>
  <si>
    <r>
      <rPr>
        <b/>
        <sz val="10"/>
        <rFont val="Arial"/>
        <charset val="134"/>
      </rPr>
      <t xml:space="preserve"> </t>
    </r>
    <r>
      <rPr>
        <sz val="10"/>
        <rFont val="宋体"/>
        <charset val="134"/>
      </rPr>
      <t xml:space="preserve"> 专项转移支付收入</t>
    </r>
  </si>
  <si>
    <t>上年结余</t>
  </si>
  <si>
    <t xml:space="preserve">调入资金   </t>
  </si>
  <si>
    <t xml:space="preserve">  1.政府性基金预算调入</t>
  </si>
  <si>
    <t xml:space="preserve">  2.国有资本经营预算调入</t>
  </si>
  <si>
    <t>年终结余</t>
  </si>
  <si>
    <t xml:space="preserve">  3.财政专户管理资金调入</t>
  </si>
  <si>
    <t>减:结转下年的支出</t>
  </si>
  <si>
    <t xml:space="preserve">  4.其他调入</t>
  </si>
  <si>
    <t>净结余</t>
  </si>
  <si>
    <t>收  入  总  计</t>
  </si>
  <si>
    <t>支  出  总  计</t>
  </si>
  <si>
    <r>
      <rPr>
        <sz val="11"/>
        <rFont val="宋体"/>
        <charset val="134"/>
      </rPr>
      <t>附表</t>
    </r>
    <r>
      <rPr>
        <sz val="11"/>
        <rFont val="Times New Roman"/>
        <charset val="134"/>
      </rPr>
      <t>1-6</t>
    </r>
  </si>
  <si>
    <t>地  区</t>
  </si>
  <si>
    <t>本年预算数</t>
  </si>
  <si>
    <t>本年预算数为上年执行数的％</t>
  </si>
  <si>
    <t>税收返还</t>
  </si>
  <si>
    <t>一般性转移支付</t>
  </si>
  <si>
    <t>专项转移支付</t>
  </si>
  <si>
    <t>石鼓区</t>
  </si>
  <si>
    <t>合       计</t>
  </si>
  <si>
    <t>注：石鼓区辖域内街道没有独立金库，对各街道视同区直部门安排预算，所以石鼓区无对下级税收返还和转移支付。</t>
  </si>
  <si>
    <t xml:space="preserve">    一般公共服务支出</t>
  </si>
  <si>
    <t xml:space="preserve">    国防支出</t>
  </si>
  <si>
    <t xml:space="preserve">    公共安全支出</t>
  </si>
  <si>
    <t xml:space="preserve">    教育支出</t>
  </si>
  <si>
    <t xml:space="preserve">    科学技术支出</t>
  </si>
  <si>
    <t xml:space="preserve">    文化旅游体育与传媒支出</t>
  </si>
  <si>
    <t xml:space="preserve">    社会保障和就业支出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</si>
  <si>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</si>
  <si>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</si>
  <si>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</si>
  <si>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</si>
  <si>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</si>
  <si>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资源勘探工业信息等支出</t>
  </si>
  <si>
    <t xml:space="preserve">    商业服务业等支出</t>
  </si>
  <si>
    <t xml:space="preserve">    金融支出</t>
  </si>
  <si>
    <t xml:space="preserve">    自然资源海洋气象等支出</t>
  </si>
  <si>
    <t xml:space="preserve">    住房保障支出</t>
  </si>
  <si>
    <t xml:space="preserve">    灾害防治及应急管理支出</t>
  </si>
  <si>
    <t xml:space="preserve">    预备费</t>
  </si>
  <si>
    <t xml:space="preserve">    债务付息支出</t>
  </si>
  <si>
    <t>合  计</t>
  </si>
  <si>
    <t>一、政府性基金收入</t>
  </si>
  <si>
    <t>二、上级补助收入</t>
  </si>
  <si>
    <t>三、上年结余收入</t>
  </si>
  <si>
    <t>四、调入资金</t>
  </si>
  <si>
    <t>一、政府性基金支出合计</t>
  </si>
  <si>
    <t xml:space="preserve">   文化体育与传媒支出</t>
  </si>
  <si>
    <t xml:space="preserve">     国家电影事业发展专项资金安排的支出</t>
  </si>
  <si>
    <t>其他国家电影事业发展专项资金</t>
  </si>
  <si>
    <t xml:space="preserve">   农林水支出</t>
  </si>
  <si>
    <t xml:space="preserve">     大中型水库移民后期扶持基金支出</t>
  </si>
  <si>
    <t xml:space="preserve">       移民补助</t>
  </si>
  <si>
    <t xml:space="preserve">       基础设施建设和经济发展</t>
  </si>
  <si>
    <t xml:space="preserve">   其他支出</t>
  </si>
  <si>
    <t xml:space="preserve">    其他政府性基金及对应专项债务收入安排的支出</t>
  </si>
  <si>
    <t xml:space="preserve">    其他地方自行试点项目收益专项债券收入安排的支出 </t>
  </si>
  <si>
    <t>彩票公益金安排的支出</t>
  </si>
  <si>
    <t xml:space="preserve">       用于社会福利的彩票公益金支出</t>
  </si>
  <si>
    <t xml:space="preserve">       用于残疾人事业的彩票公益金支出</t>
  </si>
  <si>
    <t xml:space="preserve">       用于体育事业的彩票公益金支出</t>
  </si>
  <si>
    <t>四、结转下年支出</t>
  </si>
  <si>
    <t>一、文化体育与传媒支出</t>
  </si>
  <si>
    <t xml:space="preserve">    国家电影事业发展专项资金安排的支出</t>
  </si>
  <si>
    <t xml:space="preserve">      其他国家电影事业发展专项资金</t>
  </si>
  <si>
    <t>二、农林水支出</t>
  </si>
  <si>
    <t xml:space="preserve">    大中型水库移民后期扶持基金支出</t>
  </si>
  <si>
    <t xml:space="preserve">      移民补助</t>
  </si>
  <si>
    <t xml:space="preserve">      基础设施建设和经济发展</t>
  </si>
  <si>
    <t>三、其他支出</t>
  </si>
  <si>
    <t xml:space="preserve">      其他地方自行试点项目收益专项债券收入安排的支出 </t>
  </si>
  <si>
    <t xml:space="preserve">   彩票公益金安排的支出</t>
  </si>
  <si>
    <t>政府性基金预算支出</t>
  </si>
  <si>
    <t>结转下年</t>
  </si>
  <si>
    <t>收    入</t>
  </si>
  <si>
    <t>支    出</t>
  </si>
  <si>
    <t>项          目</t>
  </si>
  <si>
    <t>收　　入　　总　　计　</t>
  </si>
  <si>
    <t>支　　出　　总　　计　</t>
  </si>
  <si>
    <t>2024年度石鼓区政府性基金转移支付预算分地区表</t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</si>
  <si>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</si>
  <si>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地</t>
    </r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134"/>
      </rPr>
      <t>区</t>
    </r>
  </si>
  <si>
    <r>
      <rPr>
        <b/>
        <sz val="11"/>
        <rFont val="宋体"/>
        <charset val="134"/>
      </rPr>
      <t>决算数</t>
    </r>
  </si>
  <si>
    <r>
      <rPr>
        <sz val="11"/>
        <rFont val="Times New Roman"/>
        <charset val="0"/>
      </rPr>
      <t>**</t>
    </r>
    <r>
      <rPr>
        <sz val="11"/>
        <rFont val="宋体"/>
        <charset val="134"/>
      </rPr>
      <t>市（县）</t>
    </r>
  </si>
  <si>
    <t>……</t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</si>
  <si>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134"/>
      </rPr>
      <t>计</t>
    </r>
  </si>
  <si>
    <t>2024年度石鼓区政府性基金转移支付预算分项目表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</si>
  <si>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134"/>
      </rPr>
      <t>目</t>
    </r>
  </si>
  <si>
    <r>
      <rPr>
        <sz val="11"/>
        <rFont val="宋体"/>
        <charset val="134"/>
      </rPr>
      <t>一、核电站乏燃料处理处置基金支出</t>
    </r>
  </si>
  <si>
    <r>
      <rPr>
        <sz val="11"/>
        <rFont val="宋体"/>
        <charset val="134"/>
      </rPr>
      <t>二、国家电影事业发展专项资金安排支出</t>
    </r>
  </si>
  <si>
    <r>
      <rPr>
        <sz val="11"/>
        <rFont val="宋体"/>
        <charset val="134"/>
      </rPr>
      <t>三、旅游发展基金支出</t>
    </r>
  </si>
  <si>
    <r>
      <rPr>
        <sz val="11"/>
        <rFont val="宋体"/>
        <charset val="134"/>
      </rPr>
      <t>四、国家电影事业发展专项资金对应专项债务收入安排的支出</t>
    </r>
  </si>
  <si>
    <r>
      <rPr>
        <sz val="11"/>
        <rFont val="宋体"/>
        <charset val="134"/>
      </rPr>
      <t>五、大中型水库移民后期扶持基金支出</t>
    </r>
  </si>
  <si>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134"/>
      </rPr>
      <t>支出总计</t>
    </r>
  </si>
  <si>
    <t>一、利润收入</t>
  </si>
  <si>
    <t>其他国有资本经营预算企业利润收入</t>
  </si>
  <si>
    <t>二、股利、股息收入</t>
  </si>
  <si>
    <t>三、产权转让收入</t>
  </si>
  <si>
    <t>四、清算收入</t>
  </si>
  <si>
    <t>五、其他国有资本经营预算收入</t>
  </si>
  <si>
    <t>收入总计</t>
  </si>
  <si>
    <t>一、解决历史遗留问题及改革成本支出</t>
  </si>
  <si>
    <t>其他解决历史遗留问题及改革成本支出</t>
  </si>
  <si>
    <t>二、国有企业资本金注入</t>
  </si>
  <si>
    <t>其他国有企业资本金注入</t>
  </si>
  <si>
    <t>三、国有企业政策性补贴</t>
  </si>
  <si>
    <t>四、金融国有资本经营预算支出</t>
  </si>
  <si>
    <t>五、其他国有资本经营预算支出</t>
  </si>
  <si>
    <r>
      <rPr>
        <sz val="11"/>
        <color theme="1"/>
        <rFont val="宋体"/>
        <charset val="134"/>
        <scheme val="minor"/>
      </rPr>
      <t xml:space="preserve">          </t>
    </r>
    <r>
      <rPr>
        <sz val="11"/>
        <color theme="1"/>
        <rFont val="宋体"/>
        <charset val="134"/>
        <scheme val="minor"/>
      </rPr>
      <t>支出合计</t>
    </r>
  </si>
  <si>
    <t xml:space="preserve">      其他解决历史遗留问题及改革成本支出</t>
  </si>
  <si>
    <t xml:space="preserve">      其他国有企业资本金注入</t>
  </si>
  <si>
    <t>四、其他国有资本经营预算支出</t>
  </si>
  <si>
    <t>2024年度石鼓区国有资本经营转移性支付预算情况表</t>
  </si>
  <si>
    <t>编制单位:石鼓区</t>
  </si>
  <si>
    <t>-</t>
  </si>
  <si>
    <t>支出总计</t>
  </si>
  <si>
    <t>说明：石鼓区政府无国有资本经营转移支付</t>
  </si>
  <si>
    <t>项        目</t>
  </si>
  <si>
    <t>机关事业单位基本养老保险基金</t>
  </si>
  <si>
    <t>城乡居民基本养老保险基金</t>
  </si>
  <si>
    <t>一、收入</t>
  </si>
  <si>
    <t xml:space="preserve">    其中： 1、保险费收入</t>
  </si>
  <si>
    <t xml:space="preserve">           2、利息收入</t>
  </si>
  <si>
    <t xml:space="preserve">           3、财政补贴收入</t>
  </si>
  <si>
    <t xml:space="preserve">           4、其他收入</t>
  </si>
  <si>
    <t xml:space="preserve">           5、转移收入</t>
  </si>
  <si>
    <t>四、年末滚存结余</t>
  </si>
  <si>
    <t>二、支出</t>
  </si>
  <si>
    <t xml:space="preserve">    其中： 1、社会保险待遇支出</t>
  </si>
  <si>
    <t xml:space="preserve">           2、其他支出</t>
  </si>
  <si>
    <t xml:space="preserve">           3、转移支出</t>
  </si>
  <si>
    <t xml:space="preserve">           4、上解上级支出</t>
  </si>
  <si>
    <t>限额</t>
  </si>
  <si>
    <t>余额</t>
  </si>
  <si>
    <t>区本级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</si>
</sst>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);[Red]\(0\)"/>
    <numFmt numFmtId="178" formatCode="#,##0.00_ ;\-#,##0.00;;"/>
    <numFmt numFmtId="179" formatCode="0.00_ "/>
    <numFmt numFmtId="180" formatCode="0.0"/>
    <numFmt numFmtId="181" formatCode="#,##0_);[Red]\(#,##0\)"/>
    <numFmt numFmtId="182" formatCode=";;"/>
  </numFmts>
  <fonts count="73">
    <font>
      <sz val="11"/>
      <color theme="1"/>
      <name val="宋体"/>
      <charset val="134"/>
      <scheme val="minor"/>
    </font>
    <font>
      <sz val="11"/>
      <color indexed="8"/>
      <name val="Times New Roman"/>
      <charset val="0"/>
    </font>
    <font>
      <b/>
      <sz val="16"/>
      <color indexed="8"/>
      <name val="黑体"/>
      <charset val="134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24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Arial Narrow"/>
      <charset val="0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Tahoma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0.5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文鼎CS仿宋体"/>
      <charset val="134"/>
    </font>
    <font>
      <b/>
      <sz val="10.5"/>
      <color theme="1"/>
      <name val="文鼎CS仿宋体"/>
      <charset val="134"/>
    </font>
    <font>
      <sz val="11"/>
      <color theme="1"/>
      <name val="宋体"/>
      <charset val="134"/>
    </font>
    <font>
      <b/>
      <sz val="18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</font>
    <font>
      <b/>
      <sz val="16"/>
      <name val="方正小标宋_GBK"/>
      <charset val="134"/>
    </font>
    <font>
      <b/>
      <sz val="16"/>
      <name val="Times New Roman"/>
      <charset val="0"/>
    </font>
    <font>
      <sz val="11"/>
      <name val="Times New Roman"/>
      <charset val="0"/>
    </font>
    <font>
      <b/>
      <sz val="11"/>
      <name val="Times New Roman"/>
      <charset val="0"/>
    </font>
    <font>
      <sz val="22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sz val="16"/>
      <name val="仿宋_GB2312"/>
      <charset val="134"/>
    </font>
    <font>
      <sz val="15"/>
      <name val="方正小标宋简体"/>
      <charset val="134"/>
    </font>
    <font>
      <sz val="10"/>
      <name val="黑体"/>
      <charset val="134"/>
    </font>
    <font>
      <sz val="11"/>
      <name val="Times New Roman"/>
      <charset val="134"/>
    </font>
    <font>
      <sz val="16"/>
      <name val="方正小标宋_GBK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9"/>
      <name val="宋体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b/>
      <sz val="12"/>
      <name val="黑体"/>
      <charset val="134"/>
    </font>
    <font>
      <b/>
      <sz val="9"/>
      <name val="黑体"/>
      <charset val="134"/>
    </font>
    <font>
      <b/>
      <sz val="9"/>
      <name val="宋体"/>
      <charset val="13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15" applyNumberFormat="0" applyFill="0" applyAlignment="0" applyProtection="0">
      <alignment vertical="center"/>
    </xf>
    <xf numFmtId="0" fontId="60" fillId="0" borderId="15" applyNumberFormat="0" applyFill="0" applyAlignment="0" applyProtection="0">
      <alignment vertical="center"/>
    </xf>
    <xf numFmtId="0" fontId="61" fillId="0" borderId="16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6" borderId="17" applyNumberFormat="0" applyAlignment="0" applyProtection="0">
      <alignment vertical="center"/>
    </xf>
    <xf numFmtId="0" fontId="63" fillId="7" borderId="18" applyNumberFormat="0" applyAlignment="0" applyProtection="0">
      <alignment vertical="center"/>
    </xf>
    <xf numFmtId="0" fontId="64" fillId="7" borderId="17" applyNumberFormat="0" applyAlignment="0" applyProtection="0">
      <alignment vertical="center"/>
    </xf>
    <xf numFmtId="0" fontId="65" fillId="8" borderId="19" applyNumberFormat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5" fillId="0" borderId="0">
      <alignment vertical="center"/>
    </xf>
    <xf numFmtId="0" fontId="6" fillId="0" borderId="0"/>
    <xf numFmtId="0" fontId="6" fillId="0" borderId="0"/>
  </cellStyleXfs>
  <cellXfs count="2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6" applyFont="1" applyAlignment="1"/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177" fontId="5" fillId="0" borderId="6" xfId="0" applyNumberFormat="1" applyFont="1" applyFill="1" applyBorder="1" applyAlignment="1" applyProtection="1">
      <alignment horizontal="center" vertical="center" wrapText="1"/>
    </xf>
    <xf numFmtId="177" fontId="5" fillId="0" borderId="6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/>
    </xf>
    <xf numFmtId="178" fontId="12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5" xfId="0" applyNumberFormat="1" applyFont="1" applyFill="1" applyBorder="1" applyAlignment="1" applyProtection="1">
      <alignment horizontal="left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2" borderId="7" xfId="0" applyFont="1" applyFill="1" applyBorder="1" applyAlignment="1">
      <alignment horizontal="left" vertical="center"/>
    </xf>
    <xf numFmtId="179" fontId="15" fillId="2" borderId="7" xfId="0" applyNumberFormat="1" applyFont="1" applyFill="1" applyBorder="1" applyAlignment="1">
      <alignment horizontal="left" vertical="center"/>
    </xf>
    <xf numFmtId="179" fontId="8" fillId="2" borderId="0" xfId="3" applyNumberFormat="1" applyFont="1" applyFill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9" fontId="17" fillId="0" borderId="1" xfId="0" applyNumberFormat="1" applyFont="1" applyFill="1" applyBorder="1" applyAlignment="1">
      <alignment horizontal="center" vertical="center" wrapText="1"/>
    </xf>
    <xf numFmtId="43" fontId="18" fillId="0" borderId="1" xfId="1" applyNumberFormat="1" applyFont="1" applyBorder="1" applyAlignment="1">
      <alignment horizontal="center" vertical="center" wrapText="1"/>
    </xf>
    <xf numFmtId="179" fontId="18" fillId="0" borderId="1" xfId="1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9" fontId="19" fillId="0" borderId="1" xfId="1" applyNumberFormat="1" applyFont="1" applyBorder="1" applyAlignment="1">
      <alignment horizontal="center" vertical="center" wrapText="1"/>
    </xf>
    <xf numFmtId="43" fontId="19" fillId="0" borderId="1" xfId="1" applyNumberFormat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179" fontId="13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0" borderId="8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/>
    <xf numFmtId="0" fontId="26" fillId="0" borderId="0" xfId="52" applyNumberFormat="1" applyFont="1" applyFill="1" applyBorder="1" applyAlignment="1" applyProtection="1">
      <alignment horizontal="left" vertical="center"/>
    </xf>
    <xf numFmtId="49" fontId="27" fillId="0" borderId="0" xfId="53" applyNumberFormat="1" applyFont="1" applyFill="1" applyBorder="1" applyAlignment="1">
      <alignment horizontal="center" vertical="center"/>
    </xf>
    <xf numFmtId="49" fontId="28" fillId="0" borderId="0" xfId="53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2" fontId="29" fillId="0" borderId="0" xfId="0" applyNumberFormat="1" applyFont="1" applyFill="1" applyBorder="1" applyAlignment="1">
      <alignment horizontal="center" vertical="center"/>
    </xf>
    <xf numFmtId="49" fontId="30" fillId="0" borderId="9" xfId="53" applyNumberFormat="1" applyFont="1" applyFill="1" applyBorder="1" applyAlignment="1">
      <alignment horizontal="center" vertical="center"/>
    </xf>
    <xf numFmtId="2" fontId="30" fillId="0" borderId="1" xfId="0" applyNumberFormat="1" applyFont="1" applyFill="1" applyBorder="1" applyAlignment="1">
      <alignment horizontal="center" vertical="center" wrapText="1"/>
    </xf>
    <xf numFmtId="0" fontId="29" fillId="0" borderId="1" xfId="50" applyNumberFormat="1" applyFont="1" applyFill="1" applyBorder="1" applyAlignment="1" applyProtection="1">
      <alignment horizontal="left" vertical="center" wrapText="1"/>
    </xf>
    <xf numFmtId="2" fontId="30" fillId="0" borderId="1" xfId="0" applyNumberFormat="1" applyFont="1" applyFill="1" applyBorder="1" applyAlignment="1">
      <alignment vertical="center" wrapText="1"/>
    </xf>
    <xf numFmtId="180" fontId="29" fillId="0" borderId="1" xfId="53" applyNumberFormat="1" applyFont="1" applyFill="1" applyBorder="1" applyAlignment="1">
      <alignment vertical="center" wrapText="1"/>
    </xf>
    <xf numFmtId="49" fontId="29" fillId="0" borderId="1" xfId="53" applyNumberFormat="1" applyFont="1" applyFill="1" applyBorder="1" applyAlignment="1" applyProtection="1">
      <alignment horizontal="left" vertical="center"/>
    </xf>
    <xf numFmtId="49" fontId="30" fillId="0" borderId="1" xfId="53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>
      <alignment vertical="center"/>
    </xf>
    <xf numFmtId="2" fontId="27" fillId="0" borderId="0" xfId="0" applyNumberFormat="1" applyFont="1" applyFill="1" applyBorder="1" applyAlignment="1" applyProtection="1">
      <alignment horizontal="center" vertical="center"/>
    </xf>
    <xf numFmtId="2" fontId="28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1" fontId="29" fillId="0" borderId="0" xfId="0" applyNumberFormat="1" applyFont="1" applyFill="1" applyBorder="1" applyAlignment="1" applyProtection="1">
      <alignment horizontal="left"/>
    </xf>
    <xf numFmtId="2" fontId="30" fillId="0" borderId="1" xfId="0" applyNumberFormat="1" applyFont="1" applyFill="1" applyBorder="1" applyAlignment="1" applyProtection="1">
      <alignment horizontal="center" vertical="center" wrapText="1"/>
    </xf>
    <xf numFmtId="49" fontId="29" fillId="0" borderId="1" xfId="0" applyNumberFormat="1" applyFont="1" applyFill="1" applyBorder="1" applyAlignment="1" applyProtection="1">
      <alignment horizontal="left" vertical="center" wrapText="1" indent="1"/>
    </xf>
    <xf numFmtId="49" fontId="29" fillId="0" borderId="1" xfId="0" applyNumberFormat="1" applyFont="1" applyFill="1" applyBorder="1" applyAlignment="1" applyProtection="1">
      <alignment horizontal="left" vertical="center" wrapText="1" indent="3"/>
    </xf>
    <xf numFmtId="2" fontId="26" fillId="0" borderId="0" xfId="0" applyNumberFormat="1" applyFont="1" applyFill="1" applyBorder="1" applyAlignment="1">
      <alignment vertical="center"/>
    </xf>
    <xf numFmtId="0" fontId="6" fillId="0" borderId="0" xfId="55"/>
    <xf numFmtId="181" fontId="31" fillId="0" borderId="0" xfId="54" applyNumberFormat="1" applyFont="1" applyFill="1" applyAlignment="1">
      <alignment horizontal="center"/>
    </xf>
    <xf numFmtId="181" fontId="32" fillId="0" borderId="0" xfId="54" applyNumberFormat="1" applyFont="1" applyFill="1" applyAlignment="1">
      <alignment horizontal="center"/>
    </xf>
    <xf numFmtId="181" fontId="32" fillId="0" borderId="0" xfId="54" applyNumberFormat="1" applyFont="1" applyFill="1" applyAlignment="1">
      <alignment horizontal="right"/>
    </xf>
    <xf numFmtId="181" fontId="33" fillId="0" borderId="1" xfId="54" applyNumberFormat="1" applyFont="1" applyFill="1" applyBorder="1" applyAlignment="1">
      <alignment horizontal="center" vertical="center"/>
    </xf>
    <xf numFmtId="0" fontId="34" fillId="0" borderId="1" xfId="55" applyFont="1" applyBorder="1" applyAlignment="1">
      <alignment horizontal="center" vertical="center"/>
    </xf>
    <xf numFmtId="181" fontId="35" fillId="0" borderId="1" xfId="54" applyNumberFormat="1" applyFont="1" applyFill="1" applyBorder="1" applyAlignment="1">
      <alignment horizontal="center" vertical="center"/>
    </xf>
    <xf numFmtId="0" fontId="26" fillId="3" borderId="1" xfId="0" applyNumberFormat="1" applyFont="1" applyFill="1" applyBorder="1" applyAlignment="1" applyProtection="1">
      <alignment vertical="center"/>
    </xf>
    <xf numFmtId="3" fontId="26" fillId="3" borderId="1" xfId="0" applyNumberFormat="1" applyFont="1" applyFill="1" applyBorder="1" applyAlignment="1" applyProtection="1">
      <alignment horizontal="center" vertical="center"/>
    </xf>
    <xf numFmtId="0" fontId="36" fillId="3" borderId="1" xfId="0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/>
    <xf numFmtId="0" fontId="6" fillId="0" borderId="0" xfId="0" applyFont="1" applyFill="1" applyBorder="1" applyAlignment="1">
      <alignment horizontal="right"/>
    </xf>
    <xf numFmtId="0" fontId="14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left" vertical="center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3" fontId="34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 applyProtection="1">
      <alignment horizontal="left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49" fontId="34" fillId="0" borderId="11" xfId="0" applyNumberFormat="1" applyFont="1" applyFill="1" applyBorder="1" applyAlignment="1" applyProtection="1">
      <alignment horizontal="left" vertical="center" wrapText="1"/>
    </xf>
    <xf numFmtId="0" fontId="34" fillId="0" borderId="10" xfId="0" applyFont="1" applyFill="1" applyBorder="1" applyAlignment="1">
      <alignment horizontal="left" vertical="center"/>
    </xf>
    <xf numFmtId="0" fontId="3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6" fillId="0" borderId="12" xfId="0" applyNumberFormat="1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37" fillId="3" borderId="0" xfId="0" applyFont="1" applyFill="1" applyBorder="1" applyAlignment="1">
      <alignment vertical="center"/>
    </xf>
    <xf numFmtId="0" fontId="38" fillId="3" borderId="0" xfId="0" applyFont="1" applyFill="1" applyBorder="1" applyAlignment="1">
      <alignment horizontal="center" vertical="center" wrapText="1"/>
    </xf>
    <xf numFmtId="0" fontId="3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right" vertical="center"/>
    </xf>
    <xf numFmtId="0" fontId="3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15" fillId="0" borderId="0" xfId="0" applyFont="1" applyFill="1" applyAlignment="1"/>
    <xf numFmtId="0" fontId="40" fillId="0" borderId="0" xfId="52" applyNumberFormat="1" applyFont="1" applyFill="1" applyBorder="1" applyAlignment="1" applyProtection="1">
      <alignment horizontal="left" vertical="center"/>
    </xf>
    <xf numFmtId="2" fontId="41" fillId="0" borderId="0" xfId="0" applyNumberFormat="1" applyFont="1" applyFill="1" applyAlignment="1" applyProtection="1">
      <alignment horizontal="center" vertical="center"/>
    </xf>
    <xf numFmtId="31" fontId="26" fillId="0" borderId="0" xfId="0" applyNumberFormat="1" applyFont="1" applyFill="1" applyAlignment="1" applyProtection="1">
      <alignment horizontal="left"/>
    </xf>
    <xf numFmtId="2" fontId="26" fillId="0" borderId="0" xfId="0" applyNumberFormat="1" applyFont="1" applyFill="1" applyAlignment="1"/>
    <xf numFmtId="2" fontId="36" fillId="0" borderId="1" xfId="0" applyNumberFormat="1" applyFont="1" applyFill="1" applyBorder="1" applyAlignment="1" applyProtection="1">
      <alignment horizontal="center" vertical="center" wrapText="1"/>
    </xf>
    <xf numFmtId="2" fontId="36" fillId="0" borderId="12" xfId="0" applyNumberFormat="1" applyFont="1" applyFill="1" applyBorder="1" applyAlignment="1" applyProtection="1">
      <alignment horizontal="center" vertical="center" wrapText="1"/>
    </xf>
    <xf numFmtId="2" fontId="36" fillId="0" borderId="11" xfId="0" applyNumberFormat="1" applyFont="1" applyFill="1" applyBorder="1" applyAlignment="1" applyProtection="1">
      <alignment horizontal="center" vertical="center" wrapText="1"/>
    </xf>
    <xf numFmtId="2" fontId="36" fillId="0" borderId="10" xfId="0" applyNumberFormat="1" applyFont="1" applyFill="1" applyBorder="1" applyAlignment="1" applyProtection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left" vertical="center" wrapText="1" indent="1"/>
    </xf>
    <xf numFmtId="2" fontId="26" fillId="0" borderId="1" xfId="0" applyNumberFormat="1" applyFont="1" applyFill="1" applyBorder="1" applyAlignment="1" applyProtection="1">
      <alignment vertical="center" wrapText="1"/>
    </xf>
    <xf numFmtId="49" fontId="26" fillId="0" borderId="1" xfId="0" applyNumberFormat="1" applyFont="1" applyFill="1" applyBorder="1" applyAlignment="1" applyProtection="1">
      <alignment horizontal="left" vertical="center" wrapText="1" indent="3"/>
    </xf>
    <xf numFmtId="0" fontId="26" fillId="0" borderId="1" xfId="0" applyFont="1" applyFill="1" applyBorder="1" applyAlignment="1"/>
    <xf numFmtId="2" fontId="26" fillId="0" borderId="1" xfId="0" applyNumberFormat="1" applyFont="1" applyFill="1" applyBorder="1" applyAlignment="1" applyProtection="1">
      <alignment horizontal="center" vertical="center" wrapText="1"/>
    </xf>
    <xf numFmtId="0" fontId="42" fillId="0" borderId="0" xfId="0" applyFont="1" applyFill="1" applyAlignment="1">
      <alignment vertical="center"/>
    </xf>
    <xf numFmtId="2" fontId="26" fillId="0" borderId="0" xfId="0" applyNumberFormat="1" applyFont="1" applyFill="1" applyAlignment="1" applyProtection="1">
      <alignment horizontal="center" vertical="center"/>
    </xf>
    <xf numFmtId="0" fontId="26" fillId="0" borderId="0" xfId="0" applyFont="1" applyFill="1" applyAlignment="1">
      <alignment vertical="center"/>
    </xf>
    <xf numFmtId="180" fontId="26" fillId="0" borderId="1" xfId="53" applyNumberFormat="1" applyFont="1" applyFill="1" applyBorder="1" applyAlignment="1" applyProtection="1">
      <alignment vertical="center" wrapText="1"/>
    </xf>
    <xf numFmtId="2" fontId="26" fillId="0" borderId="0" xfId="0" applyNumberFormat="1" applyFont="1" applyFill="1" applyAlignment="1">
      <alignment vertical="center"/>
    </xf>
    <xf numFmtId="0" fontId="3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43" fillId="0" borderId="1" xfId="0" applyFont="1" applyFill="1" applyBorder="1" applyAlignment="1">
      <alignment horizontal="justify" vertical="center" wrapText="1"/>
    </xf>
    <xf numFmtId="0" fontId="3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79" fontId="6" fillId="2" borderId="0" xfId="0" applyNumberFormat="1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44" fillId="2" borderId="0" xfId="0" applyFont="1" applyFill="1" applyAlignment="1">
      <alignment horizontal="center" vertical="center"/>
    </xf>
    <xf numFmtId="179" fontId="44" fillId="2" borderId="0" xfId="0" applyNumberFormat="1" applyFont="1" applyFill="1" applyAlignment="1">
      <alignment horizontal="center" vertical="center"/>
    </xf>
    <xf numFmtId="0" fontId="45" fillId="2" borderId="0" xfId="0" applyFont="1" applyFill="1" applyAlignment="1">
      <alignment vertical="center"/>
    </xf>
    <xf numFmtId="179" fontId="45" fillId="2" borderId="0" xfId="0" applyNumberFormat="1" applyFont="1" applyFill="1" applyAlignment="1">
      <alignment vertical="center"/>
    </xf>
    <xf numFmtId="179" fontId="46" fillId="2" borderId="0" xfId="0" applyNumberFormat="1" applyFont="1" applyFill="1" applyAlignment="1">
      <alignment horizontal="right" vertical="center"/>
    </xf>
    <xf numFmtId="0" fontId="47" fillId="2" borderId="1" xfId="0" applyFont="1" applyFill="1" applyBorder="1" applyAlignment="1">
      <alignment horizontal="center" vertical="center"/>
    </xf>
    <xf numFmtId="179" fontId="48" fillId="2" borderId="1" xfId="0" applyNumberFormat="1" applyFont="1" applyFill="1" applyBorder="1" applyAlignment="1">
      <alignment horizontal="center" vertical="center" wrapText="1"/>
    </xf>
    <xf numFmtId="0" fontId="48" fillId="2" borderId="13" xfId="0" applyFont="1" applyFill="1" applyBorder="1" applyAlignment="1">
      <alignment horizontal="center" vertical="center"/>
    </xf>
    <xf numFmtId="179" fontId="48" fillId="2" borderId="13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/>
    </xf>
    <xf numFmtId="182" fontId="11" fillId="2" borderId="1" xfId="0" applyNumberFormat="1" applyFont="1" applyFill="1" applyBorder="1" applyAlignment="1" applyProtection="1">
      <alignment horizontal="left" vertical="center"/>
    </xf>
    <xf numFmtId="179" fontId="11" fillId="2" borderId="1" xfId="0" applyNumberFormat="1" applyFont="1" applyFill="1" applyBorder="1" applyAlignment="1" applyProtection="1">
      <alignment horizontal="right" vertical="center"/>
    </xf>
    <xf numFmtId="179" fontId="8" fillId="2" borderId="1" xfId="0" applyNumberFormat="1" applyFont="1" applyFill="1" applyBorder="1" applyAlignment="1" applyProtection="1">
      <alignment horizontal="right" vertical="center"/>
    </xf>
    <xf numFmtId="0" fontId="8" fillId="2" borderId="1" xfId="0" applyNumberFormat="1" applyFont="1" applyFill="1" applyBorder="1" applyAlignment="1" applyProtection="1">
      <alignment horizontal="right" vertical="center"/>
    </xf>
    <xf numFmtId="182" fontId="8" fillId="2" borderId="1" xfId="0" applyNumberFormat="1" applyFont="1" applyFill="1" applyBorder="1" applyAlignment="1" applyProtection="1">
      <alignment horizontal="left" vertical="center"/>
    </xf>
    <xf numFmtId="179" fontId="11" fillId="3" borderId="1" xfId="0" applyNumberFormat="1" applyFont="1" applyFill="1" applyBorder="1" applyAlignment="1" applyProtection="1">
      <alignment horizontal="right" vertical="center"/>
    </xf>
    <xf numFmtId="0" fontId="8" fillId="2" borderId="1" xfId="0" applyNumberFormat="1" applyFont="1" applyFill="1" applyBorder="1" applyAlignment="1" applyProtection="1">
      <alignment horizontal="left" vertical="center"/>
    </xf>
    <xf numFmtId="179" fontId="6" fillId="2" borderId="1" xfId="0" applyNumberFormat="1" applyFont="1" applyFill="1" applyBorder="1" applyAlignment="1">
      <alignment vertical="center"/>
    </xf>
    <xf numFmtId="179" fontId="8" fillId="3" borderId="1" xfId="0" applyNumberFormat="1" applyFont="1" applyFill="1" applyBorder="1" applyAlignment="1" applyProtection="1">
      <alignment horizontal="right" vertical="center"/>
    </xf>
    <xf numFmtId="0" fontId="49" fillId="0" borderId="0" xfId="0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right" vertical="center" wrapText="1"/>
    </xf>
    <xf numFmtId="0" fontId="53" fillId="4" borderId="8" xfId="0" applyFont="1" applyFill="1" applyBorder="1" applyAlignment="1">
      <alignment horizontal="center" vertical="center" wrapText="1"/>
    </xf>
    <xf numFmtId="4" fontId="53" fillId="4" borderId="8" xfId="0" applyNumberFormat="1" applyFont="1" applyFill="1" applyBorder="1" applyAlignment="1">
      <alignment vertical="center" wrapText="1"/>
    </xf>
    <xf numFmtId="0" fontId="51" fillId="4" borderId="8" xfId="0" applyFont="1" applyFill="1" applyBorder="1" applyAlignment="1">
      <alignment horizontal="center" vertical="center" wrapText="1"/>
    </xf>
    <xf numFmtId="0" fontId="53" fillId="4" borderId="8" xfId="0" applyFont="1" applyFill="1" applyBorder="1" applyAlignment="1">
      <alignment vertical="center" wrapText="1"/>
    </xf>
    <xf numFmtId="0" fontId="53" fillId="4" borderId="8" xfId="0" applyFont="1" applyFill="1" applyBorder="1" applyAlignment="1">
      <alignment horizontal="left" vertical="center" wrapText="1"/>
    </xf>
    <xf numFmtId="0" fontId="51" fillId="4" borderId="8" xfId="0" applyFont="1" applyFill="1" applyBorder="1" applyAlignment="1">
      <alignment horizontal="left" vertical="center" wrapText="1"/>
    </xf>
    <xf numFmtId="4" fontId="51" fillId="4" borderId="8" xfId="0" applyNumberFormat="1" applyFont="1" applyFill="1" applyBorder="1" applyAlignment="1">
      <alignment vertical="center" wrapText="1"/>
    </xf>
    <xf numFmtId="0" fontId="34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/>
    <xf numFmtId="0" fontId="8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/>
    <xf numFmtId="0" fontId="32" fillId="3" borderId="0" xfId="49" applyFont="1" applyFill="1"/>
    <xf numFmtId="0" fontId="6" fillId="3" borderId="0" xfId="49" applyFill="1" applyAlignment="1">
      <alignment horizontal="left"/>
    </xf>
    <xf numFmtId="0" fontId="6" fillId="3" borderId="0" xfId="49" applyFill="1"/>
    <xf numFmtId="0" fontId="6" fillId="3" borderId="0" xfId="49" applyFill="1" applyAlignment="1">
      <alignment horizontal="center" vertical="center"/>
    </xf>
    <xf numFmtId="49" fontId="6" fillId="3" borderId="0" xfId="49" applyNumberFormat="1" applyFill="1"/>
    <xf numFmtId="0" fontId="6" fillId="3" borderId="0" xfId="0" applyFont="1" applyFill="1" applyAlignment="1">
      <alignment vertical="center"/>
    </xf>
    <xf numFmtId="0" fontId="14" fillId="3" borderId="0" xfId="49" applyFont="1" applyFill="1" applyAlignment="1">
      <alignment horizontal="center"/>
    </xf>
    <xf numFmtId="0" fontId="14" fillId="3" borderId="0" xfId="49" applyFont="1" applyFill="1" applyAlignment="1"/>
    <xf numFmtId="0" fontId="32" fillId="3" borderId="0" xfId="49" applyFont="1" applyFill="1" applyAlignment="1">
      <alignment horizontal="left"/>
    </xf>
    <xf numFmtId="0" fontId="54" fillId="3" borderId="0" xfId="6" applyNumberFormat="1" applyFill="1" applyBorder="1" applyAlignment="1" applyProtection="1"/>
    <xf numFmtId="0" fontId="32" fillId="3" borderId="0" xfId="49" applyFont="1" applyFill="1" applyAlignment="1">
      <alignment wrapText="1"/>
    </xf>
    <xf numFmtId="49" fontId="32" fillId="3" borderId="0" xfId="49" applyNumberFormat="1" applyFont="1" applyFill="1" applyAlignment="1">
      <alignment horizontal="center" vertical="center"/>
    </xf>
    <xf numFmtId="49" fontId="32" fillId="3" borderId="0" xfId="49" applyNumberFormat="1" applyFont="1" applyFill="1" applyAlignment="1">
      <alignment horizontal="center"/>
    </xf>
    <xf numFmtId="0" fontId="55" fillId="3" borderId="0" xfId="6" applyNumberFormat="1" applyFont="1" applyFill="1" applyBorder="1" applyAlignment="1" applyProtection="1"/>
    <xf numFmtId="0" fontId="32" fillId="3" borderId="0" xfId="49" applyFont="1" applyFill="1" applyAlignment="1">
      <alignment horizontal="left" wrapText="1"/>
    </xf>
    <xf numFmtId="0" fontId="55" fillId="3" borderId="0" xfId="6" applyNumberFormat="1" applyFont="1" applyFill="1" applyAlignment="1" applyProtection="1"/>
    <xf numFmtId="0" fontId="54" fillId="3" borderId="0" xfId="6" applyNumberFormat="1" applyFill="1" applyAlignment="1" applyProtection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7年预算（参阅资料）12.12修改(3)" xfId="49"/>
    <cellStyle name="常规 5 2" xfId="50"/>
    <cellStyle name="常规 14_建管站" xfId="51"/>
    <cellStyle name="常规 7" xfId="52"/>
    <cellStyle name="常规 2" xfId="53"/>
    <cellStyle name="常规_(市本级）2014资本经营预算表 2" xfId="54"/>
    <cellStyle name="常规 1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zoomScale="90" zoomScaleNormal="90" topLeftCell="A10" workbookViewId="0">
      <selection activeCell="B14" sqref="B14"/>
    </sheetView>
  </sheetViews>
  <sheetFormatPr defaultColWidth="9" defaultRowHeight="14.25" outlineLevelCol="6"/>
  <cols>
    <col min="1" max="1" width="9.625" style="212" customWidth="1"/>
    <col min="2" max="2" width="65.75" style="213" customWidth="1"/>
    <col min="3" max="4" width="9" style="213"/>
    <col min="5" max="5" width="31.375" style="213" customWidth="1"/>
    <col min="6" max="6" width="13.25" style="214" customWidth="1"/>
    <col min="7" max="7" width="8.375" style="215" customWidth="1"/>
    <col min="8" max="16383" width="9" style="213"/>
    <col min="16384" max="16384" width="9" style="216"/>
  </cols>
  <sheetData>
    <row r="1" ht="22.5" spans="1:7">
      <c r="A1" s="217" t="s">
        <v>0</v>
      </c>
      <c r="B1" s="217"/>
      <c r="C1" s="218"/>
      <c r="D1" s="218"/>
      <c r="E1" s="218"/>
      <c r="F1" s="218"/>
      <c r="G1" s="217"/>
    </row>
    <row r="3" s="211" customFormat="1" ht="36.75" customHeight="1" spans="1:7">
      <c r="A3" s="219" t="s">
        <v>1</v>
      </c>
      <c r="B3" s="220" t="s">
        <v>2</v>
      </c>
      <c r="C3" s="221"/>
      <c r="F3" s="222"/>
      <c r="G3" s="223"/>
    </row>
    <row r="4" s="211" customFormat="1" ht="36.75" customHeight="1" spans="1:7">
      <c r="A4" s="219" t="s">
        <v>3</v>
      </c>
      <c r="B4" s="220" t="s">
        <v>4</v>
      </c>
      <c r="C4" s="221"/>
      <c r="F4" s="222"/>
      <c r="G4" s="223"/>
    </row>
    <row r="5" s="211" customFormat="1" ht="36.75" customHeight="1" spans="1:7">
      <c r="A5" s="219" t="s">
        <v>5</v>
      </c>
      <c r="B5" s="220" t="s">
        <v>6</v>
      </c>
      <c r="C5" s="221"/>
      <c r="F5" s="222"/>
      <c r="G5" s="223"/>
    </row>
    <row r="6" s="211" customFormat="1" ht="36.75" customHeight="1" spans="1:7">
      <c r="A6" s="219" t="s">
        <v>7</v>
      </c>
      <c r="B6" s="220" t="s">
        <v>8</v>
      </c>
      <c r="C6" s="221"/>
      <c r="F6" s="222"/>
      <c r="G6" s="223"/>
    </row>
    <row r="7" s="211" customFormat="1" ht="36.75" customHeight="1" spans="1:7">
      <c r="A7" s="219" t="s">
        <v>9</v>
      </c>
      <c r="B7" s="224" t="s">
        <v>10</v>
      </c>
      <c r="C7" s="221"/>
      <c r="D7" s="225"/>
      <c r="E7" s="225"/>
      <c r="F7" s="222"/>
      <c r="G7" s="223"/>
    </row>
    <row r="8" s="211" customFormat="1" ht="36.75" customHeight="1" spans="1:7">
      <c r="A8" s="219" t="s">
        <v>11</v>
      </c>
      <c r="B8" s="220" t="s">
        <v>12</v>
      </c>
      <c r="C8" s="221"/>
      <c r="F8" s="222"/>
      <c r="G8" s="223"/>
    </row>
    <row r="9" s="211" customFormat="1" ht="36.75" customHeight="1" spans="1:7">
      <c r="A9" s="219" t="s">
        <v>13</v>
      </c>
      <c r="B9" s="220" t="s">
        <v>14</v>
      </c>
      <c r="C9" s="221"/>
      <c r="F9" s="222"/>
      <c r="G9" s="223"/>
    </row>
    <row r="10" s="211" customFormat="1" ht="36.75" customHeight="1" spans="1:7">
      <c r="A10" s="219" t="s">
        <v>15</v>
      </c>
      <c r="B10" s="220" t="s">
        <v>16</v>
      </c>
      <c r="C10" s="221"/>
      <c r="F10" s="222"/>
      <c r="G10" s="223"/>
    </row>
    <row r="11" s="211" customFormat="1" ht="36.75" customHeight="1" spans="1:7">
      <c r="A11" s="219" t="s">
        <v>17</v>
      </c>
      <c r="B11" s="220" t="s">
        <v>18</v>
      </c>
      <c r="C11" s="221"/>
      <c r="F11" s="222"/>
      <c r="G11" s="223"/>
    </row>
    <row r="12" s="211" customFormat="1" ht="36.75" customHeight="1" spans="1:7">
      <c r="A12" s="219" t="s">
        <v>17</v>
      </c>
      <c r="B12" s="220" t="s">
        <v>19</v>
      </c>
      <c r="C12" s="221"/>
      <c r="F12" s="222"/>
      <c r="G12" s="223"/>
    </row>
    <row r="13" s="211" customFormat="1" ht="36.75" customHeight="1" spans="1:7">
      <c r="A13" s="219" t="s">
        <v>20</v>
      </c>
      <c r="B13" s="220" t="s">
        <v>21</v>
      </c>
      <c r="C13" s="221"/>
      <c r="F13" s="222"/>
      <c r="G13" s="223"/>
    </row>
    <row r="14" s="211" customFormat="1" ht="36.75" customHeight="1" spans="1:7">
      <c r="A14" s="219" t="s">
        <v>22</v>
      </c>
      <c r="B14" s="226" t="s">
        <v>23</v>
      </c>
      <c r="C14" s="221"/>
      <c r="F14" s="222"/>
      <c r="G14" s="223"/>
    </row>
    <row r="15" s="211" customFormat="1" ht="36.75" customHeight="1" spans="1:7">
      <c r="A15" s="219" t="s">
        <v>24</v>
      </c>
      <c r="B15" s="227" t="s">
        <v>25</v>
      </c>
      <c r="C15" s="221"/>
      <c r="F15" s="222"/>
      <c r="G15" s="223"/>
    </row>
    <row r="16" s="211" customFormat="1" ht="36" customHeight="1" spans="1:7">
      <c r="A16" s="219" t="s">
        <v>26</v>
      </c>
      <c r="B16" s="220" t="s">
        <v>27</v>
      </c>
      <c r="C16" s="221"/>
      <c r="F16" s="222"/>
      <c r="G16" s="223"/>
    </row>
    <row r="17" s="211" customFormat="1" ht="36" customHeight="1" spans="1:7">
      <c r="A17" s="219" t="s">
        <v>28</v>
      </c>
      <c r="B17" s="220" t="s">
        <v>29</v>
      </c>
      <c r="C17" s="221"/>
      <c r="F17" s="222"/>
      <c r="G17" s="223"/>
    </row>
    <row r="18" s="211" customFormat="1" ht="36" customHeight="1" spans="1:7">
      <c r="A18" s="219" t="s">
        <v>30</v>
      </c>
      <c r="B18" s="227" t="s">
        <v>31</v>
      </c>
      <c r="C18" s="221"/>
      <c r="F18" s="222"/>
      <c r="G18" s="223"/>
    </row>
    <row r="19" s="211" customFormat="1" ht="36" customHeight="1" spans="1:7">
      <c r="A19" s="219" t="s">
        <v>32</v>
      </c>
      <c r="B19" s="227" t="s">
        <v>33</v>
      </c>
      <c r="C19" s="221"/>
      <c r="F19" s="222"/>
      <c r="G19" s="223"/>
    </row>
    <row r="20" s="211" customFormat="1" ht="36.75" customHeight="1" spans="1:7">
      <c r="A20" s="219" t="s">
        <v>34</v>
      </c>
      <c r="B20" s="220" t="s">
        <v>35</v>
      </c>
      <c r="C20" s="221"/>
      <c r="F20" s="222"/>
      <c r="G20" s="223"/>
    </row>
    <row r="21" s="211" customFormat="1" ht="36.75" customHeight="1" spans="1:7">
      <c r="A21" s="219" t="s">
        <v>36</v>
      </c>
      <c r="B21" s="220" t="s">
        <v>37</v>
      </c>
      <c r="C21" s="221"/>
      <c r="F21" s="222"/>
      <c r="G21" s="223"/>
    </row>
    <row r="22" s="211" customFormat="1" ht="36.75" customHeight="1" spans="1:7">
      <c r="A22" s="219" t="s">
        <v>38</v>
      </c>
      <c r="B22" s="220" t="s">
        <v>39</v>
      </c>
      <c r="C22" s="221"/>
      <c r="F22" s="222"/>
      <c r="G22" s="223"/>
    </row>
    <row r="23" s="211" customFormat="1" ht="36" customHeight="1" spans="1:7">
      <c r="A23" s="219" t="s">
        <v>40</v>
      </c>
      <c r="B23" s="220" t="s">
        <v>41</v>
      </c>
      <c r="C23" s="221"/>
      <c r="F23" s="222"/>
      <c r="G23" s="223"/>
    </row>
    <row r="24" s="211" customFormat="1" ht="36.75" customHeight="1" spans="1:7">
      <c r="A24" s="219"/>
      <c r="C24" s="221"/>
      <c r="F24" s="222"/>
      <c r="G24" s="223"/>
    </row>
    <row r="25" s="211" customFormat="1" ht="36.75" customHeight="1" spans="1:7">
      <c r="A25" s="219"/>
      <c r="F25" s="222"/>
      <c r="G25" s="223"/>
    </row>
  </sheetData>
  <mergeCells count="1">
    <mergeCell ref="A1:B1"/>
  </mergeCells>
  <hyperlinks>
    <hyperlink ref="B3" location="一般公共预算收入预算表!A1" display="2024年石鼓区一般公共预算收入预算表"/>
    <hyperlink ref="B4" location="一般公共预算支出预算表!A1" display="2024年石鼓区一般公共预算支出预算表"/>
    <hyperlink ref="B5" location="一般公共预算本级支出预算表!A1" display="2024年石鼓区一般公共预算本级支出预算表"/>
    <hyperlink ref="B6" location="一般公共预算本级基本支出预算表!A1" display="2024年石鼓区一般公共预算财政拨款本级基本支出预算表"/>
    <hyperlink ref="B7" location="一般公共预算税收返还和转移支付表!A1" display="2024年石鼓区一般公共预算税收返还和转移支付情况表"/>
    <hyperlink ref="B8" location="一般公共预算对下税收返还和转移支付预算分地区表!A1" display="2024年石鼓区一般公共预算对下税收返还和转移支付预算分地区表"/>
    <hyperlink ref="B9" location="一般公共预算专项转移支付预算分项目表!A1" display="2024年石鼓区一般公共预算专项转移支付预算分项目表"/>
    <hyperlink ref="B10" location="政府性基金收入预算表!A1" display="2024年石鼓区政府性基金收入预算（草案）表"/>
    <hyperlink ref="B11" location="政府性基金支出预算表!A1" display="2024年石鼓区政府性基金支出预算（草案）表"/>
    <hyperlink ref="B12" location="本级政府性基金支出预算表!A1" display="2024年石鼓区本级政府性基金支出预算（草案）表"/>
    <hyperlink ref="B13" location="政府性基金转移支付预算表!A1" display="2024年度石鼓区政府性基金转移支付预算情况表"/>
    <hyperlink ref="B14" location="政府性基金转移支付预算分地区表!A1" display="2024年石鼓区政府性基金转移支付预算分地区表"/>
    <hyperlink ref="B15" location="政府性基金转移支付预算分项目表!A1" display="2024年石鼓区政府性基金转移支付预算分项目表"/>
    <hyperlink ref="B16" location="国有资本经营预算收入表!A1" display="2024年石鼓区国有资本经营预算收入表"/>
    <hyperlink ref="B17" location="国有资本经营预算支出表!A1" display="2024年石鼓区国有资本经营预算支出表"/>
    <hyperlink ref="B18" location="本级国有资本经营预算支出表!A1" display="2024年石鼓区本级国有资本经营预算支出表"/>
    <hyperlink ref="B19" location="国有资本经营转移性支付预算情况表!A1" display="2024年石鼓区国有资本经营转移性支付预算情况表"/>
    <hyperlink ref="B20" location="社会保险基金收入预算表!A1" display="2024年石鼓区本级社会保险基金收入预算（草案）表"/>
    <hyperlink ref="B21" location="社会保险基金预算支出表!A1" display="2024年石鼓区本级社会保险基金预算支出（草案）表"/>
    <hyperlink ref="B22" location="一般债务限额和余额情况表!A1" display="2023年末石鼓区本级政府一般债务限额和余额情况表"/>
    <hyperlink ref="B23" location="专项债务限额和余额情况表!A1" display="2023年末石鼓区本级政府专项债务限额和余额情况表"/>
  </hyperlink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0"/>
  <sheetViews>
    <sheetView zoomScaleSheetLayoutView="60" workbookViewId="0">
      <selection activeCell="A1" sqref="A1:B1"/>
    </sheetView>
  </sheetViews>
  <sheetFormatPr defaultColWidth="9" defaultRowHeight="14.25" outlineLevelCol="2"/>
  <cols>
    <col min="1" max="1" width="46.625" style="8" customWidth="1"/>
    <col min="2" max="2" width="26.25" style="99" customWidth="1"/>
    <col min="3" max="16384" width="9" style="8"/>
  </cols>
  <sheetData>
    <row r="1" ht="45" customHeight="1" spans="1:3">
      <c r="A1" s="100" t="s">
        <v>18</v>
      </c>
      <c r="B1" s="100"/>
      <c r="C1" s="3" t="str">
        <f>HYPERLINK("#"&amp;"目录!A1","返回目录")</f>
        <v>返回目录</v>
      </c>
    </row>
    <row r="2" s="98" customFormat="1" ht="21" customHeight="1" spans="2:2">
      <c r="B2" s="101" t="s">
        <v>43</v>
      </c>
    </row>
    <row r="3" s="98" customFormat="1" ht="28.5" customHeight="1" spans="1:2">
      <c r="A3" s="104" t="s">
        <v>768</v>
      </c>
      <c r="B3" s="104" t="s">
        <v>45</v>
      </c>
    </row>
    <row r="4" ht="28.5" customHeight="1" spans="1:2">
      <c r="A4" s="117" t="s">
        <v>846</v>
      </c>
      <c r="B4" s="118">
        <v>1870</v>
      </c>
    </row>
    <row r="5" ht="28.5" customHeight="1" spans="1:2">
      <c r="A5" s="117" t="s">
        <v>847</v>
      </c>
      <c r="B5" s="108">
        <v>8</v>
      </c>
    </row>
    <row r="6" ht="28.5" customHeight="1" spans="1:2">
      <c r="A6" s="119" t="s">
        <v>848</v>
      </c>
      <c r="B6" s="108">
        <v>8</v>
      </c>
    </row>
    <row r="7" ht="28.5" customHeight="1" spans="1:2">
      <c r="A7" s="117" t="s">
        <v>849</v>
      </c>
      <c r="B7" s="108">
        <v>8</v>
      </c>
    </row>
    <row r="8" ht="28.5" customHeight="1" spans="1:2">
      <c r="A8" s="117" t="s">
        <v>850</v>
      </c>
      <c r="B8" s="108">
        <v>372</v>
      </c>
    </row>
    <row r="9" ht="28.5" customHeight="1" spans="1:2">
      <c r="A9" s="117" t="s">
        <v>851</v>
      </c>
      <c r="B9" s="108">
        <v>372</v>
      </c>
    </row>
    <row r="10" ht="28.5" customHeight="1" spans="1:2">
      <c r="A10" s="117" t="s">
        <v>852</v>
      </c>
      <c r="B10" s="108">
        <v>117</v>
      </c>
    </row>
    <row r="11" ht="28.5" customHeight="1" spans="1:2">
      <c r="A11" s="117" t="s">
        <v>853</v>
      </c>
      <c r="B11" s="108">
        <v>255</v>
      </c>
    </row>
    <row r="12" ht="28.5" customHeight="1" spans="1:2">
      <c r="A12" s="117" t="s">
        <v>854</v>
      </c>
      <c r="B12" s="111">
        <v>1490</v>
      </c>
    </row>
    <row r="13" ht="28.5" customHeight="1" spans="1:2">
      <c r="A13" s="117" t="s">
        <v>855</v>
      </c>
      <c r="B13" s="111">
        <v>800</v>
      </c>
    </row>
    <row r="14" ht="28.5" customHeight="1" spans="1:2">
      <c r="A14" s="120" t="s">
        <v>856</v>
      </c>
      <c r="B14" s="113">
        <v>800</v>
      </c>
    </row>
    <row r="15" ht="28.5" customHeight="1" spans="1:2">
      <c r="A15" s="120" t="s">
        <v>857</v>
      </c>
      <c r="B15" s="111">
        <v>690</v>
      </c>
    </row>
    <row r="16" ht="28.5" customHeight="1" spans="1:2">
      <c r="A16" s="120" t="s">
        <v>858</v>
      </c>
      <c r="B16" s="111">
        <v>593</v>
      </c>
    </row>
    <row r="17" ht="28.5" customHeight="1" spans="1:2">
      <c r="A17" s="120" t="s">
        <v>859</v>
      </c>
      <c r="B17" s="111">
        <v>36</v>
      </c>
    </row>
    <row r="18" ht="28.5" customHeight="1" spans="1:2">
      <c r="A18" s="120" t="s">
        <v>860</v>
      </c>
      <c r="B18" s="113">
        <v>61</v>
      </c>
    </row>
    <row r="19" ht="28.5" customHeight="1" spans="1:2">
      <c r="A19" s="120" t="s">
        <v>861</v>
      </c>
      <c r="B19" s="113">
        <v>495</v>
      </c>
    </row>
    <row r="20" ht="28.5" customHeight="1" spans="1:2">
      <c r="A20" s="120" t="s">
        <v>94</v>
      </c>
      <c r="B20" s="113">
        <v>2365</v>
      </c>
    </row>
  </sheetData>
  <mergeCells count="1">
    <mergeCell ref="A1:B1"/>
  </mergeCells>
  <printOptions horizontalCentered="1"/>
  <pageMargins left="0.55" right="0.55" top="0.59" bottom="0.59" header="0.51" footer="0.51"/>
  <pageSetup paperSize="9" scale="79" orientation="portrait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zoomScale="80" zoomScaleNormal="80" zoomScaleSheetLayoutView="60" workbookViewId="0">
      <selection activeCell="K14" sqref="K14"/>
    </sheetView>
  </sheetViews>
  <sheetFormatPr defaultColWidth="9" defaultRowHeight="14.25" outlineLevelCol="3"/>
  <cols>
    <col min="1" max="1" width="15.775" style="8" customWidth="1"/>
    <col min="2" max="2" width="46.625" style="8" customWidth="1"/>
    <col min="3" max="3" width="26.25" style="99" customWidth="1"/>
    <col min="4" max="16384" width="9" style="8"/>
  </cols>
  <sheetData>
    <row r="1" ht="45" customHeight="1" spans="1:4">
      <c r="A1" s="100" t="s">
        <v>19</v>
      </c>
      <c r="B1" s="100"/>
      <c r="C1" s="100"/>
      <c r="D1" s="3" t="str">
        <f>HYPERLINK("#"&amp;"目录!A1","返回目录")</f>
        <v>返回目录</v>
      </c>
    </row>
    <row r="2" ht="21" customHeight="1" spans="3:3">
      <c r="C2" s="101" t="s">
        <v>43</v>
      </c>
    </row>
    <row r="3" s="98" customFormat="1" ht="28.5" customHeight="1" spans="1:3">
      <c r="A3" s="102" t="s">
        <v>687</v>
      </c>
      <c r="B3" s="103" t="s">
        <v>768</v>
      </c>
      <c r="C3" s="104" t="s">
        <v>45</v>
      </c>
    </row>
    <row r="4" ht="28.5" customHeight="1" spans="1:3">
      <c r="A4" s="102">
        <v>207</v>
      </c>
      <c r="B4" s="105" t="s">
        <v>862</v>
      </c>
      <c r="C4" s="106">
        <v>8</v>
      </c>
    </row>
    <row r="5" ht="28.5" customHeight="1" spans="1:3">
      <c r="A5" s="102">
        <v>20707</v>
      </c>
      <c r="B5" s="107" t="s">
        <v>863</v>
      </c>
      <c r="C5" s="108">
        <v>8</v>
      </c>
    </row>
    <row r="6" ht="28.5" customHeight="1" spans="1:3">
      <c r="A6" s="102">
        <v>2070799</v>
      </c>
      <c r="B6" s="109" t="s">
        <v>864</v>
      </c>
      <c r="C6" s="108">
        <v>8</v>
      </c>
    </row>
    <row r="7" ht="28.5" customHeight="1" spans="1:3">
      <c r="A7" s="102">
        <v>213</v>
      </c>
      <c r="B7" s="105" t="s">
        <v>865</v>
      </c>
      <c r="C7" s="106">
        <v>372</v>
      </c>
    </row>
    <row r="8" ht="28.5" customHeight="1" spans="1:3">
      <c r="A8" s="102">
        <v>21372</v>
      </c>
      <c r="B8" s="105" t="s">
        <v>866</v>
      </c>
      <c r="C8" s="108">
        <v>372</v>
      </c>
    </row>
    <row r="9" ht="28.5" customHeight="1" spans="1:3">
      <c r="A9" s="102">
        <v>2137201</v>
      </c>
      <c r="B9" s="109" t="s">
        <v>867</v>
      </c>
      <c r="C9" s="108">
        <v>117</v>
      </c>
    </row>
    <row r="10" ht="28.5" customHeight="1" spans="1:3">
      <c r="A10" s="102">
        <v>2137202</v>
      </c>
      <c r="B10" s="109" t="s">
        <v>868</v>
      </c>
      <c r="C10" s="108">
        <v>255</v>
      </c>
    </row>
    <row r="11" ht="28.5" customHeight="1" spans="1:3">
      <c r="A11" s="102">
        <v>229</v>
      </c>
      <c r="B11" s="105" t="s">
        <v>869</v>
      </c>
      <c r="C11" s="110">
        <v>1490</v>
      </c>
    </row>
    <row r="12" ht="28.5" customHeight="1" spans="1:3">
      <c r="A12" s="102">
        <v>22904</v>
      </c>
      <c r="B12" s="105" t="s">
        <v>855</v>
      </c>
      <c r="C12" s="111">
        <v>800</v>
      </c>
    </row>
    <row r="13" ht="28.5" customHeight="1" spans="1:3">
      <c r="A13" s="102">
        <v>2290402</v>
      </c>
      <c r="B13" s="112" t="s">
        <v>870</v>
      </c>
      <c r="C13" s="113">
        <v>800</v>
      </c>
    </row>
    <row r="14" ht="28.5" customHeight="1" spans="1:3">
      <c r="A14" s="102">
        <v>22960</v>
      </c>
      <c r="B14" s="114" t="s">
        <v>871</v>
      </c>
      <c r="C14" s="113">
        <v>690</v>
      </c>
    </row>
    <row r="15" ht="28.5" customHeight="1" spans="1:3">
      <c r="A15" s="102">
        <v>2296002</v>
      </c>
      <c r="B15" s="112" t="s">
        <v>858</v>
      </c>
      <c r="C15" s="113">
        <v>593</v>
      </c>
    </row>
    <row r="16" ht="28.5" customHeight="1" spans="1:3">
      <c r="A16" s="102">
        <v>2296003</v>
      </c>
      <c r="B16" s="112" t="s">
        <v>860</v>
      </c>
      <c r="C16" s="113">
        <v>61</v>
      </c>
    </row>
    <row r="17" ht="28.5" customHeight="1" spans="1:3">
      <c r="A17" s="102">
        <v>2296006</v>
      </c>
      <c r="B17" s="112" t="s">
        <v>859</v>
      </c>
      <c r="C17" s="113">
        <v>36</v>
      </c>
    </row>
    <row r="18" ht="28.5" customHeight="1" spans="1:3">
      <c r="A18" s="102"/>
      <c r="B18" s="112"/>
      <c r="C18" s="113"/>
    </row>
    <row r="19" ht="28.5" customHeight="1" spans="1:3">
      <c r="A19" s="102"/>
      <c r="B19" s="105" t="s">
        <v>872</v>
      </c>
      <c r="C19" s="104">
        <v>1870</v>
      </c>
    </row>
    <row r="20" ht="28.5" customHeight="1" spans="1:3">
      <c r="A20" s="102"/>
      <c r="B20" s="105"/>
      <c r="C20" s="104"/>
    </row>
    <row r="21" ht="28.5" customHeight="1" spans="1:3">
      <c r="A21" s="102"/>
      <c r="B21" s="115" t="s">
        <v>873</v>
      </c>
      <c r="C21" s="106">
        <v>495</v>
      </c>
    </row>
    <row r="22" ht="28.5" customHeight="1" spans="1:3">
      <c r="A22" s="102"/>
      <c r="B22" s="116" t="s">
        <v>94</v>
      </c>
      <c r="C22" s="106">
        <v>2365</v>
      </c>
    </row>
  </sheetData>
  <mergeCells count="1">
    <mergeCell ref="A1:C1"/>
  </mergeCells>
  <printOptions horizontalCentered="1"/>
  <pageMargins left="0.55" right="0.55" top="0.59" bottom="0.59" header="0.51" footer="0.51"/>
  <pageSetup paperSize="9" scale="79" orientation="portrait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F6" sqref="F6"/>
    </sheetView>
  </sheetViews>
  <sheetFormatPr defaultColWidth="9" defaultRowHeight="14.25" outlineLevelCol="4"/>
  <cols>
    <col min="1" max="1" width="32" style="88" customWidth="1"/>
    <col min="2" max="2" width="22.375" style="88" customWidth="1"/>
    <col min="3" max="3" width="21.75" style="88" customWidth="1"/>
    <col min="4" max="4" width="21.625" style="88" customWidth="1"/>
    <col min="5" max="16384" width="9" style="88"/>
  </cols>
  <sheetData>
    <row r="1" s="88" customFormat="1" ht="50" customHeight="1" spans="1:5">
      <c r="A1" s="89" t="s">
        <v>21</v>
      </c>
      <c r="B1" s="89"/>
      <c r="C1" s="89"/>
      <c r="D1" s="89"/>
      <c r="E1" s="3" t="str">
        <f>HYPERLINK("#"&amp;"目录!A1","返回目录")</f>
        <v>返回目录</v>
      </c>
    </row>
    <row r="2" s="88" customFormat="1" ht="24" customHeight="1" spans="1:4">
      <c r="A2" s="90"/>
      <c r="B2" s="90"/>
      <c r="D2" s="91" t="s">
        <v>43</v>
      </c>
    </row>
    <row r="3" s="88" customFormat="1" ht="24" customHeight="1" spans="1:4">
      <c r="A3" s="92" t="s">
        <v>874</v>
      </c>
      <c r="B3" s="92"/>
      <c r="C3" s="93" t="s">
        <v>875</v>
      </c>
      <c r="D3" s="93"/>
    </row>
    <row r="4" s="88" customFormat="1" ht="24" customHeight="1" spans="1:4">
      <c r="A4" s="94" t="s">
        <v>876</v>
      </c>
      <c r="B4" s="94" t="s">
        <v>769</v>
      </c>
      <c r="C4" s="94" t="s">
        <v>876</v>
      </c>
      <c r="D4" s="94" t="s">
        <v>769</v>
      </c>
    </row>
    <row r="5" s="88" customFormat="1" ht="19.5" customHeight="1" spans="1:4">
      <c r="A5" s="95"/>
      <c r="B5" s="96">
        <v>0</v>
      </c>
      <c r="C5" s="95"/>
      <c r="D5" s="96">
        <v>0</v>
      </c>
    </row>
    <row r="6" s="88" customFormat="1" ht="19.5" customHeight="1" spans="1:4">
      <c r="A6" s="95"/>
      <c r="B6" s="96"/>
      <c r="C6" s="95"/>
      <c r="D6" s="96"/>
    </row>
    <row r="7" s="88" customFormat="1" ht="19.5" customHeight="1" spans="1:4">
      <c r="A7" s="95"/>
      <c r="B7" s="96"/>
      <c r="C7" s="95"/>
      <c r="D7" s="96"/>
    </row>
    <row r="8" s="88" customFormat="1" ht="19.5" customHeight="1" spans="1:4">
      <c r="A8" s="95"/>
      <c r="B8" s="96"/>
      <c r="C8" s="95"/>
      <c r="D8" s="96"/>
    </row>
    <row r="9" s="88" customFormat="1" ht="19.5" customHeight="1" spans="1:4">
      <c r="A9" s="97" t="s">
        <v>877</v>
      </c>
      <c r="B9" s="96">
        <f>SUM(B5:B8)</f>
        <v>0</v>
      </c>
      <c r="C9" s="97" t="s">
        <v>878</v>
      </c>
      <c r="D9" s="96">
        <f>SUM(D5:D8)</f>
        <v>0</v>
      </c>
    </row>
  </sheetData>
  <mergeCells count="4">
    <mergeCell ref="A1:D1"/>
    <mergeCell ref="A2:B2"/>
    <mergeCell ref="A3:B3"/>
    <mergeCell ref="C3:D3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9"/>
  <sheetViews>
    <sheetView workbookViewId="0">
      <selection activeCell="A1" sqref="A1"/>
    </sheetView>
  </sheetViews>
  <sheetFormatPr defaultColWidth="6.75" defaultRowHeight="11.25"/>
  <cols>
    <col min="1" max="1" width="46.6333333333333" style="66" customWidth="1"/>
    <col min="2" max="2" width="16.25" style="66" customWidth="1"/>
    <col min="3" max="5" width="9" style="66" customWidth="1"/>
    <col min="6" max="8" width="5.75" style="66" customWidth="1"/>
    <col min="9" max="9" width="5.88333333333333" style="66" customWidth="1"/>
    <col min="10" max="16384" width="6.75" style="66"/>
  </cols>
  <sheetData>
    <row r="1" s="66" customFormat="1" ht="19.5" customHeight="1" spans="1:1">
      <c r="A1" s="67"/>
    </row>
    <row r="2" s="66" customFormat="1" ht="33" customHeight="1" spans="1:252">
      <c r="A2" s="80" t="s">
        <v>879</v>
      </c>
      <c r="B2" s="81"/>
      <c r="C2" s="3" t="str">
        <f>HYPERLINK("#"&amp;"目录!A1","返回目录")</f>
        <v>返回目录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  <c r="IR2" s="82"/>
    </row>
    <row r="3" s="66" customFormat="1" ht="19.5" customHeight="1" spans="1:252">
      <c r="A3" s="83"/>
      <c r="B3" s="71" t="s">
        <v>880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</row>
    <row r="4" s="66" customFormat="1" ht="36" customHeight="1" spans="1:252">
      <c r="A4" s="84" t="s">
        <v>881</v>
      </c>
      <c r="B4" s="73" t="s">
        <v>882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87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</row>
    <row r="5" s="66" customFormat="1" ht="19.5" customHeight="1" spans="1:2">
      <c r="A5" s="85" t="s">
        <v>883</v>
      </c>
      <c r="B5" s="75">
        <v>0</v>
      </c>
    </row>
    <row r="6" s="66" customFormat="1" ht="19.5" customHeight="1" spans="1:2">
      <c r="A6" s="85" t="s">
        <v>883</v>
      </c>
      <c r="B6" s="76">
        <v>0</v>
      </c>
    </row>
    <row r="7" s="66" customFormat="1" ht="19.5" customHeight="1" spans="1:2">
      <c r="A7" s="85" t="s">
        <v>883</v>
      </c>
      <c r="B7" s="76">
        <v>0</v>
      </c>
    </row>
    <row r="8" s="66" customFormat="1" ht="19.5" customHeight="1" spans="1:2">
      <c r="A8" s="86" t="s">
        <v>884</v>
      </c>
      <c r="B8" s="76">
        <v>0</v>
      </c>
    </row>
    <row r="9" s="66" customFormat="1" ht="19.5" customHeight="1" spans="1:252">
      <c r="A9" s="84" t="s">
        <v>885</v>
      </c>
      <c r="B9" s="76">
        <v>0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87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</row>
  </sheetData>
  <mergeCells count="1">
    <mergeCell ref="A2:B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2" sqref="A2:B2"/>
    </sheetView>
  </sheetViews>
  <sheetFormatPr defaultColWidth="9.13333333333333" defaultRowHeight="11.25" outlineLevelCol="2"/>
  <cols>
    <col min="1" max="1" width="56.25" style="66" customWidth="1"/>
    <col min="2" max="2" width="13.8833333333333" style="66" customWidth="1"/>
    <col min="3" max="3" width="21.5" style="66" customWidth="1"/>
    <col min="4" max="253" width="9.13333333333333" style="66"/>
    <col min="254" max="254" width="29.6333333333333" style="66" customWidth="1"/>
    <col min="255" max="255" width="12.25" style="66" customWidth="1"/>
    <col min="256" max="256" width="12" style="66" customWidth="1"/>
    <col min="257" max="16384" width="9.13333333333333" style="66"/>
  </cols>
  <sheetData>
    <row r="1" s="66" customFormat="1" ht="19.5" customHeight="1" spans="1:1">
      <c r="A1" s="67"/>
    </row>
    <row r="2" s="66" customFormat="1" ht="33" customHeight="1" spans="1:3">
      <c r="A2" s="68" t="s">
        <v>886</v>
      </c>
      <c r="B2" s="69"/>
      <c r="C2" s="3" t="str">
        <f>HYPERLINK("#"&amp;"目录!A1","返回目录")</f>
        <v>返回目录</v>
      </c>
    </row>
    <row r="3" s="66" customFormat="1" ht="19.5" customHeight="1" spans="1:2">
      <c r="A3" s="70"/>
      <c r="B3" s="71" t="s">
        <v>880</v>
      </c>
    </row>
    <row r="4" s="66" customFormat="1" ht="36" customHeight="1" spans="1:2">
      <c r="A4" s="72" t="s">
        <v>887</v>
      </c>
      <c r="B4" s="73" t="s">
        <v>882</v>
      </c>
    </row>
    <row r="5" s="66" customFormat="1" ht="19.5" customHeight="1" spans="1:2">
      <c r="A5" s="74" t="s">
        <v>888</v>
      </c>
      <c r="B5" s="75">
        <v>0</v>
      </c>
    </row>
    <row r="6" s="66" customFormat="1" ht="19.5" customHeight="1" spans="1:2">
      <c r="A6" s="74" t="s">
        <v>889</v>
      </c>
      <c r="B6" s="76">
        <v>0</v>
      </c>
    </row>
    <row r="7" s="66" customFormat="1" ht="19.5" customHeight="1" spans="1:2">
      <c r="A7" s="74" t="s">
        <v>890</v>
      </c>
      <c r="B7" s="76">
        <v>0</v>
      </c>
    </row>
    <row r="8" s="66" customFormat="1" ht="19.5" customHeight="1" spans="1:2">
      <c r="A8" s="74" t="s">
        <v>891</v>
      </c>
      <c r="B8" s="76">
        <v>0</v>
      </c>
    </row>
    <row r="9" s="66" customFormat="1" ht="19.5" customHeight="1" spans="1:2">
      <c r="A9" s="74" t="s">
        <v>892</v>
      </c>
      <c r="B9" s="76">
        <v>0</v>
      </c>
    </row>
    <row r="10" s="66" customFormat="1" ht="19.5" customHeight="1" spans="1:2">
      <c r="A10" s="77" t="s">
        <v>884</v>
      </c>
      <c r="B10" s="76">
        <v>0</v>
      </c>
    </row>
    <row r="11" s="66" customFormat="1" ht="19.5" customHeight="1" spans="1:2">
      <c r="A11" s="78" t="s">
        <v>893</v>
      </c>
      <c r="B11" s="76">
        <v>0</v>
      </c>
    </row>
    <row r="12" s="66" customFormat="1" ht="31.5" customHeight="1"/>
    <row r="13" s="66" customFormat="1" ht="13.5" spans="1:1">
      <c r="A13" s="79"/>
    </row>
  </sheetData>
  <mergeCells count="1">
    <mergeCell ref="A2:B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I7" sqref="I7"/>
    </sheetView>
  </sheetViews>
  <sheetFormatPr defaultColWidth="9" defaultRowHeight="13.5" outlineLevelCol="3"/>
  <cols>
    <col min="1" max="1" width="37.375" style="51" customWidth="1"/>
    <col min="2" max="2" width="43.875" style="51" customWidth="1"/>
    <col min="3" max="16384" width="9" style="51"/>
  </cols>
  <sheetData>
    <row r="1" s="51" customFormat="1" ht="22.5" customHeight="1" spans="1:4">
      <c r="A1" s="52" t="s">
        <v>27</v>
      </c>
      <c r="B1" s="52"/>
      <c r="C1" s="3" t="str">
        <f>HYPERLINK("#"&amp;"目录!A1","返回目录")</f>
        <v>返回目录</v>
      </c>
      <c r="D1" s="53"/>
    </row>
    <row r="2" s="51" customFormat="1" ht="22" customHeight="1" spans="1:4">
      <c r="A2" s="54" t="s">
        <v>43</v>
      </c>
      <c r="B2" s="54"/>
      <c r="C2" s="55"/>
      <c r="D2" s="55"/>
    </row>
    <row r="3" s="62" customFormat="1" ht="24" customHeight="1" spans="1:2">
      <c r="A3" s="63" t="s">
        <v>767</v>
      </c>
      <c r="B3" s="63"/>
    </row>
    <row r="4" s="62" customFormat="1" ht="24" customHeight="1" spans="1:2">
      <c r="A4" s="63" t="s">
        <v>44</v>
      </c>
      <c r="B4" s="63" t="s">
        <v>769</v>
      </c>
    </row>
    <row r="5" s="51" customFormat="1" ht="24" customHeight="1" spans="1:2">
      <c r="A5" s="64" t="s">
        <v>894</v>
      </c>
      <c r="B5" s="65">
        <v>0</v>
      </c>
    </row>
    <row r="6" s="51" customFormat="1" ht="24" customHeight="1" spans="1:2">
      <c r="A6" s="64" t="s">
        <v>895</v>
      </c>
      <c r="B6" s="65">
        <v>0</v>
      </c>
    </row>
    <row r="7" s="51" customFormat="1" ht="24" customHeight="1" spans="1:2">
      <c r="A7" s="64" t="s">
        <v>896</v>
      </c>
      <c r="B7" s="65">
        <v>0</v>
      </c>
    </row>
    <row r="8" s="51" customFormat="1" ht="24" customHeight="1" spans="1:2">
      <c r="A8" s="64" t="s">
        <v>897</v>
      </c>
      <c r="B8" s="65">
        <v>0</v>
      </c>
    </row>
    <row r="9" s="51" customFormat="1" ht="24" customHeight="1" spans="1:2">
      <c r="A9" s="64" t="s">
        <v>898</v>
      </c>
      <c r="B9" s="65">
        <v>0</v>
      </c>
    </row>
    <row r="10" s="51" customFormat="1" ht="24" customHeight="1" spans="1:2">
      <c r="A10" s="64" t="s">
        <v>899</v>
      </c>
      <c r="B10" s="65">
        <v>134</v>
      </c>
    </row>
    <row r="11" s="51" customFormat="1" ht="24" customHeight="1" spans="1:2">
      <c r="A11" s="64"/>
      <c r="B11" s="65"/>
    </row>
    <row r="12" s="51" customFormat="1" ht="24" customHeight="1" spans="1:2">
      <c r="A12" s="64"/>
      <c r="B12" s="65"/>
    </row>
    <row r="13" s="51" customFormat="1" ht="24" customHeight="1" spans="1:2">
      <c r="A13" s="64"/>
      <c r="B13" s="65"/>
    </row>
    <row r="14" s="51" customFormat="1" ht="24" customHeight="1" spans="1:2">
      <c r="A14" s="64"/>
      <c r="B14" s="65"/>
    </row>
    <row r="15" s="51" customFormat="1" ht="24" customHeight="1" spans="1:2">
      <c r="A15" s="65" t="s">
        <v>900</v>
      </c>
      <c r="B15" s="65">
        <v>134</v>
      </c>
    </row>
  </sheetData>
  <mergeCells count="3">
    <mergeCell ref="A1:B1"/>
    <mergeCell ref="A2:B2"/>
    <mergeCell ref="A3:B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B19" sqref="B19"/>
    </sheetView>
  </sheetViews>
  <sheetFormatPr defaultColWidth="9" defaultRowHeight="13.5" outlineLevelCol="3"/>
  <cols>
    <col min="1" max="1" width="49.625" style="51" customWidth="1"/>
    <col min="2" max="2" width="41.125" style="51" customWidth="1"/>
    <col min="3" max="16384" width="9" style="51"/>
  </cols>
  <sheetData>
    <row r="1" s="51" customFormat="1" ht="22.5" customHeight="1" spans="1:4">
      <c r="A1" s="52" t="s">
        <v>29</v>
      </c>
      <c r="B1" s="52"/>
      <c r="C1" s="3" t="str">
        <f>HYPERLINK("#"&amp;"目录!A1","返回目录")</f>
        <v>返回目录</v>
      </c>
      <c r="D1" s="53"/>
    </row>
    <row r="2" s="51" customFormat="1" ht="22" customHeight="1" spans="1:4">
      <c r="A2" s="54" t="s">
        <v>43</v>
      </c>
      <c r="B2" s="54"/>
      <c r="C2" s="55"/>
      <c r="D2" s="55"/>
    </row>
    <row r="3" s="62" customFormat="1" ht="24" customHeight="1" spans="1:2">
      <c r="A3" s="56" t="s">
        <v>768</v>
      </c>
      <c r="B3" s="56"/>
    </row>
    <row r="4" s="62" customFormat="1" ht="24" customHeight="1" spans="1:2">
      <c r="A4" s="56" t="s">
        <v>44</v>
      </c>
      <c r="B4" s="56" t="s">
        <v>769</v>
      </c>
    </row>
    <row r="5" s="51" customFormat="1" ht="24" customHeight="1" spans="1:2">
      <c r="A5" s="60" t="s">
        <v>901</v>
      </c>
      <c r="B5" s="59">
        <v>134</v>
      </c>
    </row>
    <row r="6" s="51" customFormat="1" ht="24" customHeight="1" spans="1:2">
      <c r="A6" s="60" t="s">
        <v>902</v>
      </c>
      <c r="B6" s="59">
        <v>134</v>
      </c>
    </row>
    <row r="7" s="51" customFormat="1" ht="24" customHeight="1" spans="1:2">
      <c r="A7" s="60" t="s">
        <v>903</v>
      </c>
      <c r="B7" s="59">
        <v>0</v>
      </c>
    </row>
    <row r="8" s="51" customFormat="1" ht="24" customHeight="1" spans="1:2">
      <c r="A8" s="60" t="s">
        <v>904</v>
      </c>
      <c r="B8" s="59">
        <v>0</v>
      </c>
    </row>
    <row r="9" s="51" customFormat="1" ht="24" customHeight="1" spans="1:2">
      <c r="A9" s="60" t="s">
        <v>905</v>
      </c>
      <c r="B9" s="59">
        <v>0</v>
      </c>
    </row>
    <row r="10" s="51" customFormat="1" ht="24" customHeight="1" spans="1:2">
      <c r="A10" s="60" t="s">
        <v>906</v>
      </c>
      <c r="B10" s="59">
        <v>0</v>
      </c>
    </row>
    <row r="11" s="51" customFormat="1" ht="24" customHeight="1" spans="1:2">
      <c r="A11" s="60" t="s">
        <v>907</v>
      </c>
      <c r="B11" s="59">
        <v>0</v>
      </c>
    </row>
    <row r="12" s="51" customFormat="1" ht="24" customHeight="1" spans="1:2">
      <c r="A12" s="60"/>
      <c r="B12" s="60"/>
    </row>
    <row r="13" s="51" customFormat="1" ht="24" customHeight="1" spans="1:2">
      <c r="A13" s="60"/>
      <c r="B13" s="60"/>
    </row>
    <row r="14" s="51" customFormat="1" ht="24" customHeight="1" spans="1:2">
      <c r="A14" s="60"/>
      <c r="B14" s="60"/>
    </row>
    <row r="15" s="51" customFormat="1" ht="24" customHeight="1" spans="1:2">
      <c r="A15" s="60" t="s">
        <v>908</v>
      </c>
      <c r="B15" s="59">
        <v>134</v>
      </c>
    </row>
  </sheetData>
  <mergeCells count="3">
    <mergeCell ref="A1:B1"/>
    <mergeCell ref="A2:B2"/>
    <mergeCell ref="A3:B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H10" sqref="H10"/>
    </sheetView>
  </sheetViews>
  <sheetFormatPr defaultColWidth="9" defaultRowHeight="13.5" outlineLevelCol="4"/>
  <cols>
    <col min="1" max="1" width="9.25" style="51"/>
    <col min="2" max="2" width="49.625" style="51" customWidth="1"/>
    <col min="3" max="3" width="29" style="51" customWidth="1"/>
    <col min="4" max="16384" width="9" style="51"/>
  </cols>
  <sheetData>
    <row r="1" s="51" customFormat="1" ht="22.5" customHeight="1" spans="2:5">
      <c r="B1" s="52" t="s">
        <v>31</v>
      </c>
      <c r="C1" s="52"/>
      <c r="D1" s="3" t="str">
        <f>HYPERLINK("#"&amp;"目录!A1","返回目录")</f>
        <v>返回目录</v>
      </c>
      <c r="E1" s="53"/>
    </row>
    <row r="2" s="51" customFormat="1" ht="22" customHeight="1" spans="2:5">
      <c r="B2" s="54" t="s">
        <v>43</v>
      </c>
      <c r="C2" s="54"/>
      <c r="D2" s="55"/>
      <c r="E2" s="55"/>
    </row>
    <row r="3" s="51" customFormat="1" ht="24" customHeight="1" spans="1:3">
      <c r="A3" s="56" t="s">
        <v>687</v>
      </c>
      <c r="B3" s="56" t="s">
        <v>768</v>
      </c>
      <c r="C3" s="56"/>
    </row>
    <row r="4" s="51" customFormat="1" ht="24" customHeight="1" spans="1:3">
      <c r="A4" s="57"/>
      <c r="B4" s="56" t="s">
        <v>44</v>
      </c>
      <c r="C4" s="56" t="s">
        <v>769</v>
      </c>
    </row>
    <row r="5" s="51" customFormat="1" ht="24" customHeight="1" spans="1:3">
      <c r="A5" s="58">
        <v>22301</v>
      </c>
      <c r="B5" s="57" t="s">
        <v>901</v>
      </c>
      <c r="C5" s="59">
        <v>134</v>
      </c>
    </row>
    <row r="6" s="51" customFormat="1" ht="24" customHeight="1" spans="1:3">
      <c r="A6" s="58">
        <v>2230199</v>
      </c>
      <c r="B6" s="60" t="s">
        <v>909</v>
      </c>
      <c r="C6" s="59">
        <v>134</v>
      </c>
    </row>
    <row r="7" s="51" customFormat="1" ht="24" customHeight="1" spans="1:3">
      <c r="A7" s="58">
        <v>22302</v>
      </c>
      <c r="B7" s="57" t="s">
        <v>903</v>
      </c>
      <c r="C7" s="59">
        <v>0</v>
      </c>
    </row>
    <row r="8" s="51" customFormat="1" ht="24" customHeight="1" spans="1:3">
      <c r="A8" s="58">
        <v>2230299</v>
      </c>
      <c r="B8" s="60" t="s">
        <v>910</v>
      </c>
      <c r="C8" s="59">
        <v>0</v>
      </c>
    </row>
    <row r="9" s="51" customFormat="1" ht="24" customHeight="1" spans="1:3">
      <c r="A9" s="58">
        <v>22303</v>
      </c>
      <c r="B9" s="57" t="s">
        <v>905</v>
      </c>
      <c r="C9" s="59">
        <v>0</v>
      </c>
    </row>
    <row r="10" s="51" customFormat="1" ht="24" customHeight="1" spans="1:3">
      <c r="A10" s="58">
        <v>22399</v>
      </c>
      <c r="B10" s="57" t="s">
        <v>911</v>
      </c>
      <c r="C10" s="59">
        <v>0</v>
      </c>
    </row>
    <row r="11" s="51" customFormat="1" ht="24" customHeight="1" spans="1:3">
      <c r="A11" s="61"/>
      <c r="B11" s="60"/>
      <c r="C11" s="59"/>
    </row>
    <row r="12" s="51" customFormat="1" ht="24" customHeight="1" spans="1:3">
      <c r="A12" s="61"/>
      <c r="B12" s="60"/>
      <c r="C12" s="59"/>
    </row>
    <row r="13" s="51" customFormat="1" ht="24" customHeight="1" spans="1:3">
      <c r="A13" s="61"/>
      <c r="B13" s="60"/>
      <c r="C13" s="59"/>
    </row>
    <row r="14" s="51" customFormat="1" ht="24" customHeight="1" spans="1:3">
      <c r="A14" s="61"/>
      <c r="B14" s="56" t="s">
        <v>94</v>
      </c>
      <c r="C14" s="59">
        <v>134</v>
      </c>
    </row>
  </sheetData>
  <mergeCells count="4">
    <mergeCell ref="B1:C1"/>
    <mergeCell ref="B2:C2"/>
    <mergeCell ref="B3:C3"/>
    <mergeCell ref="A3:A4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G12" sqref="G12"/>
    </sheetView>
  </sheetViews>
  <sheetFormatPr defaultColWidth="12.1833333333333" defaultRowHeight="15.55" customHeight="1" outlineLevelCol="4"/>
  <cols>
    <col min="1" max="1" width="34.25" style="8" customWidth="1"/>
    <col min="2" max="2" width="25.9833333333333" style="8" customWidth="1"/>
    <col min="3" max="3" width="34.25" style="8" customWidth="1"/>
    <col min="4" max="4" width="25.9833333333333" style="8" customWidth="1"/>
    <col min="5" max="256" width="12.1833333333333" style="8" customWidth="1"/>
    <col min="257" max="16384" width="12.1833333333333" style="8"/>
  </cols>
  <sheetData>
    <row r="1" s="8" customFormat="1" ht="34" customHeight="1" spans="1:5">
      <c r="A1" s="33" t="s">
        <v>912</v>
      </c>
      <c r="B1" s="33"/>
      <c r="C1" s="33"/>
      <c r="D1" s="33"/>
      <c r="E1" s="3" t="str">
        <f>HYPERLINK("#"&amp;"目录!A1","返回目录")</f>
        <v>返回目录</v>
      </c>
    </row>
    <row r="2" s="32" customFormat="1" ht="25" customHeight="1" spans="1:4">
      <c r="A2" s="34" t="s">
        <v>913</v>
      </c>
      <c r="B2" s="35"/>
      <c r="C2" s="34"/>
      <c r="D2" s="36" t="s">
        <v>43</v>
      </c>
    </row>
    <row r="3" s="32" customFormat="1" ht="25" customHeight="1" spans="1:4">
      <c r="A3" s="37" t="s">
        <v>767</v>
      </c>
      <c r="B3" s="38"/>
      <c r="C3" s="37" t="s">
        <v>768</v>
      </c>
      <c r="D3" s="38"/>
    </row>
    <row r="4" s="32" customFormat="1" ht="20" customHeight="1" spans="1:4">
      <c r="A4" s="39" t="s">
        <v>44</v>
      </c>
      <c r="B4" s="40" t="s">
        <v>769</v>
      </c>
      <c r="C4" s="39" t="s">
        <v>44</v>
      </c>
      <c r="D4" s="40" t="s">
        <v>769</v>
      </c>
    </row>
    <row r="5" s="32" customFormat="1" ht="20" customHeight="1" spans="1:4">
      <c r="A5" s="41"/>
      <c r="B5" s="42">
        <v>0</v>
      </c>
      <c r="C5" s="41" t="s">
        <v>914</v>
      </c>
      <c r="D5" s="42">
        <v>0</v>
      </c>
    </row>
    <row r="6" s="32" customFormat="1" ht="20" customHeight="1" spans="1:4">
      <c r="A6" s="43"/>
      <c r="B6" s="44">
        <v>0</v>
      </c>
      <c r="C6" s="43"/>
      <c r="D6" s="44">
        <v>0</v>
      </c>
    </row>
    <row r="7" s="32" customFormat="1" ht="20" customHeight="1" spans="1:4">
      <c r="A7" s="43"/>
      <c r="B7" s="42">
        <v>0</v>
      </c>
      <c r="C7" s="43"/>
      <c r="D7" s="42">
        <v>0</v>
      </c>
    </row>
    <row r="8" s="32" customFormat="1" ht="20" customHeight="1" spans="1:4">
      <c r="A8" s="43"/>
      <c r="B8" s="44">
        <v>0</v>
      </c>
      <c r="C8" s="43"/>
      <c r="D8" s="44">
        <v>0</v>
      </c>
    </row>
    <row r="9" s="32" customFormat="1" ht="20" customHeight="1" spans="1:4">
      <c r="A9" s="43"/>
      <c r="B9" s="42">
        <v>0</v>
      </c>
      <c r="C9" s="43"/>
      <c r="D9" s="42">
        <v>0</v>
      </c>
    </row>
    <row r="10" s="32" customFormat="1" ht="20" customHeight="1" spans="1:4">
      <c r="A10" s="43"/>
      <c r="B10" s="44">
        <v>0</v>
      </c>
      <c r="C10" s="43"/>
      <c r="D10" s="44">
        <v>0</v>
      </c>
    </row>
    <row r="11" s="32" customFormat="1" ht="20" customHeight="1" spans="1:4">
      <c r="A11" s="45" t="s">
        <v>900</v>
      </c>
      <c r="B11" s="46">
        <v>0</v>
      </c>
      <c r="C11" s="47" t="s">
        <v>915</v>
      </c>
      <c r="D11" s="46">
        <v>0</v>
      </c>
    </row>
    <row r="12" s="32" customFormat="1" ht="18" customHeight="1" spans="1:4">
      <c r="A12" s="48" t="s">
        <v>916</v>
      </c>
      <c r="B12" s="49"/>
      <c r="C12" s="50"/>
      <c r="D12" s="49"/>
    </row>
    <row r="13" s="32" customFormat="1" ht="14.25" spans="1:4">
      <c r="A13" s="50"/>
      <c r="B13" s="49"/>
      <c r="C13" s="50"/>
      <c r="D13" s="49"/>
    </row>
  </sheetData>
  <mergeCells count="4">
    <mergeCell ref="A1:D1"/>
    <mergeCell ref="A3:B3"/>
    <mergeCell ref="C3:D3"/>
    <mergeCell ref="A12:D13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zoomScaleSheetLayoutView="60" workbookViewId="0">
      <selection activeCell="A5" sqref="$A5:$XFD5"/>
    </sheetView>
  </sheetViews>
  <sheetFormatPr defaultColWidth="8" defaultRowHeight="14.25" outlineLevelCol="4"/>
  <cols>
    <col min="1" max="1" width="30.875" style="25" customWidth="1"/>
    <col min="2" max="2" width="27.625" style="26" customWidth="1"/>
    <col min="3" max="3" width="29.75" style="26" customWidth="1"/>
    <col min="4" max="4" width="27.625" style="26" customWidth="1"/>
    <col min="5" max="16384" width="8" style="25"/>
  </cols>
  <sheetData>
    <row r="1" ht="26.25" customHeight="1" spans="1:4">
      <c r="A1" s="27"/>
      <c r="B1" s="28"/>
      <c r="C1" s="28"/>
      <c r="D1" s="28"/>
    </row>
    <row r="2" ht="55.5" customHeight="1" spans="1:5">
      <c r="A2" s="11" t="s">
        <v>35</v>
      </c>
      <c r="B2" s="11"/>
      <c r="C2" s="11"/>
      <c r="D2" s="11"/>
      <c r="E2" s="3" t="str">
        <f>HYPERLINK("#"&amp;"目录!A1","返回目录")</f>
        <v>返回目录</v>
      </c>
    </row>
    <row r="3" ht="24" customHeight="1" spans="1:4">
      <c r="A3" s="29"/>
      <c r="B3" s="13"/>
      <c r="C3" s="13"/>
      <c r="D3" s="14" t="s">
        <v>43</v>
      </c>
    </row>
    <row r="4" ht="52.5" customHeight="1" spans="1:4">
      <c r="A4" s="15" t="s">
        <v>917</v>
      </c>
      <c r="B4" s="16" t="s">
        <v>99</v>
      </c>
      <c r="C4" s="16" t="s">
        <v>918</v>
      </c>
      <c r="D4" s="16" t="s">
        <v>919</v>
      </c>
    </row>
    <row r="5" ht="27.75" customHeight="1" spans="1:4">
      <c r="A5" s="19" t="s">
        <v>920</v>
      </c>
      <c r="B5" s="18">
        <f>SUM(B6:B10)</f>
        <v>12971</v>
      </c>
      <c r="C5" s="18">
        <f>SUM(C6:C10)</f>
        <v>11186</v>
      </c>
      <c r="D5" s="18">
        <f>SUM(D6:D10)</f>
        <v>1785</v>
      </c>
    </row>
    <row r="6" ht="27.75" customHeight="1" spans="1:4">
      <c r="A6" s="17" t="s">
        <v>921</v>
      </c>
      <c r="B6" s="18">
        <f t="shared" ref="B5:B11" si="0">SUM(C6:D6)</f>
        <v>5527</v>
      </c>
      <c r="C6" s="18">
        <v>4916</v>
      </c>
      <c r="D6" s="18">
        <v>611</v>
      </c>
    </row>
    <row r="7" ht="27.75" customHeight="1" spans="1:4">
      <c r="A7" s="17" t="s">
        <v>922</v>
      </c>
      <c r="B7" s="18">
        <f t="shared" si="0"/>
        <v>27</v>
      </c>
      <c r="C7" s="18">
        <v>10</v>
      </c>
      <c r="D7" s="18">
        <v>17</v>
      </c>
    </row>
    <row r="8" ht="27.75" customHeight="1" spans="1:4">
      <c r="A8" s="30" t="s">
        <v>923</v>
      </c>
      <c r="B8" s="18">
        <f t="shared" si="0"/>
        <v>7023</v>
      </c>
      <c r="C8" s="18">
        <v>6000</v>
      </c>
      <c r="D8" s="18">
        <v>1023</v>
      </c>
    </row>
    <row r="9" ht="27.75" customHeight="1" spans="1:4">
      <c r="A9" s="30" t="s">
        <v>924</v>
      </c>
      <c r="B9" s="18">
        <f t="shared" si="0"/>
        <v>130</v>
      </c>
      <c r="C9" s="18">
        <v>0</v>
      </c>
      <c r="D9" s="18">
        <v>130</v>
      </c>
    </row>
    <row r="10" ht="27.75" customHeight="1" spans="1:4">
      <c r="A10" s="30" t="s">
        <v>925</v>
      </c>
      <c r="B10" s="18">
        <f t="shared" si="0"/>
        <v>264</v>
      </c>
      <c r="C10" s="18">
        <v>260</v>
      </c>
      <c r="D10" s="18">
        <v>4</v>
      </c>
    </row>
    <row r="11" ht="27.75" hidden="1" customHeight="1" spans="1:4">
      <c r="A11" s="31" t="s">
        <v>926</v>
      </c>
      <c r="B11" s="21" t="e">
        <f t="shared" si="0"/>
        <v>#REF!</v>
      </c>
      <c r="C11" s="22" t="e">
        <f>#REF!+#REF!</f>
        <v>#REF!</v>
      </c>
      <c r="D11" s="22" t="e">
        <f>#REF!+#REF!</f>
        <v>#REF!</v>
      </c>
    </row>
    <row r="12" ht="27.75" customHeight="1" spans="1:4">
      <c r="A12" s="23"/>
      <c r="B12" s="24"/>
      <c r="C12" s="24"/>
      <c r="D12" s="24"/>
    </row>
  </sheetData>
  <mergeCells count="1">
    <mergeCell ref="A2:D2"/>
  </mergeCells>
  <printOptions horizontalCentered="1"/>
  <pageMargins left="0.156944444444444" right="0.156944444444444" top="0.590277777777778" bottom="0.590277777777778" header="0.511111111111111" footer="0.511111111111111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zoomScaleSheetLayoutView="60" workbookViewId="0">
      <selection activeCell="O6" sqref="O6"/>
    </sheetView>
  </sheetViews>
  <sheetFormatPr defaultColWidth="9" defaultRowHeight="14.25" outlineLevelCol="7"/>
  <cols>
    <col min="1" max="1" width="33.875" style="8" customWidth="1"/>
    <col min="2" max="2" width="14.125" style="82" customWidth="1"/>
    <col min="3" max="5" width="12.625" style="82" customWidth="1"/>
    <col min="6" max="6" width="15" style="8" customWidth="1"/>
    <col min="7" max="7" width="9" style="8" hidden="1" customWidth="1"/>
    <col min="8" max="16384" width="9" style="8"/>
  </cols>
  <sheetData>
    <row r="1" ht="49" customHeight="1" spans="1:8">
      <c r="A1" s="121" t="s">
        <v>42</v>
      </c>
      <c r="B1" s="121"/>
      <c r="C1" s="121"/>
      <c r="D1" s="121"/>
      <c r="E1" s="121"/>
      <c r="F1" s="121"/>
      <c r="H1" s="3" t="str">
        <f>HYPERLINK("#"&amp;"目录!A1","返回目录")</f>
        <v>返回目录</v>
      </c>
    </row>
    <row r="2" ht="30" customHeight="1" spans="6:6">
      <c r="F2" s="99" t="s">
        <v>43</v>
      </c>
    </row>
    <row r="3" ht="35.25" customHeight="1" spans="1:6">
      <c r="A3" s="104" t="s">
        <v>44</v>
      </c>
      <c r="B3" s="104" t="s">
        <v>45</v>
      </c>
      <c r="C3" s="104" t="s">
        <v>46</v>
      </c>
      <c r="D3" s="104" t="s">
        <v>47</v>
      </c>
      <c r="E3" s="104" t="s">
        <v>48</v>
      </c>
      <c r="F3" s="104" t="s">
        <v>49</v>
      </c>
    </row>
    <row r="4" ht="24" customHeight="1" spans="1:7">
      <c r="A4" s="102" t="s">
        <v>50</v>
      </c>
      <c r="B4" s="108">
        <f>SUM(B5:B17)</f>
        <v>37604</v>
      </c>
      <c r="C4" s="108">
        <f>SUM(C5:C17)</f>
        <v>35475</v>
      </c>
      <c r="D4" s="108">
        <f t="shared" ref="D4:D20" si="0">B4-C4</f>
        <v>2129</v>
      </c>
      <c r="E4" s="207">
        <f t="shared" ref="E4:E7" si="1">D4/C4*100</f>
        <v>6.00140944326991</v>
      </c>
      <c r="F4" s="210"/>
      <c r="G4" s="8">
        <f t="shared" ref="G4:G14" si="2">C4*1.12</f>
        <v>39732</v>
      </c>
    </row>
    <row r="5" ht="24" customHeight="1" spans="1:7">
      <c r="A5" s="123" t="s">
        <v>51</v>
      </c>
      <c r="B5" s="108">
        <v>7778</v>
      </c>
      <c r="C5" s="108">
        <v>7338</v>
      </c>
      <c r="D5" s="108">
        <f t="shared" si="0"/>
        <v>440</v>
      </c>
      <c r="E5" s="207">
        <f t="shared" si="1"/>
        <v>5.99618424638866</v>
      </c>
      <c r="F5" s="210"/>
      <c r="G5" s="8">
        <f t="shared" si="2"/>
        <v>8218.56</v>
      </c>
    </row>
    <row r="6" ht="24" customHeight="1" spans="1:7">
      <c r="A6" s="123" t="s">
        <v>52</v>
      </c>
      <c r="B6" s="108">
        <v>2884</v>
      </c>
      <c r="C6" s="108">
        <v>2721</v>
      </c>
      <c r="D6" s="108">
        <f t="shared" si="0"/>
        <v>163</v>
      </c>
      <c r="E6" s="207">
        <f t="shared" si="1"/>
        <v>5.99044468945241</v>
      </c>
      <c r="F6" s="210"/>
      <c r="G6" s="8">
        <f t="shared" si="2"/>
        <v>3047.52</v>
      </c>
    </row>
    <row r="7" ht="24" customHeight="1" spans="1:7">
      <c r="A7" s="123" t="s">
        <v>53</v>
      </c>
      <c r="B7" s="108">
        <v>1253</v>
      </c>
      <c r="C7" s="108">
        <v>1182</v>
      </c>
      <c r="D7" s="108">
        <f t="shared" si="0"/>
        <v>71</v>
      </c>
      <c r="E7" s="207">
        <f t="shared" si="1"/>
        <v>6.00676818950931</v>
      </c>
      <c r="F7" s="210"/>
      <c r="G7" s="8">
        <f t="shared" si="2"/>
        <v>1323.84</v>
      </c>
    </row>
    <row r="8" ht="24" customHeight="1" spans="1:7">
      <c r="A8" s="123" t="s">
        <v>54</v>
      </c>
      <c r="B8" s="108">
        <v>1</v>
      </c>
      <c r="C8" s="108">
        <v>1</v>
      </c>
      <c r="D8" s="108">
        <f t="shared" si="0"/>
        <v>0</v>
      </c>
      <c r="E8" s="207"/>
      <c r="F8" s="210"/>
      <c r="G8" s="8">
        <f t="shared" si="2"/>
        <v>1.12</v>
      </c>
    </row>
    <row r="9" ht="24" customHeight="1" spans="1:7">
      <c r="A9" s="123" t="s">
        <v>55</v>
      </c>
      <c r="B9" s="108">
        <v>1243</v>
      </c>
      <c r="C9" s="108">
        <v>1173</v>
      </c>
      <c r="D9" s="108">
        <f t="shared" si="0"/>
        <v>70</v>
      </c>
      <c r="E9" s="207">
        <f t="shared" ref="E9:E20" si="3">D9/C9*100</f>
        <v>5.96760443307758</v>
      </c>
      <c r="F9" s="210"/>
      <c r="G9" s="8">
        <f t="shared" si="2"/>
        <v>1313.76</v>
      </c>
    </row>
    <row r="10" ht="24" customHeight="1" spans="1:7">
      <c r="A10" s="123" t="s">
        <v>56</v>
      </c>
      <c r="B10" s="108">
        <v>600</v>
      </c>
      <c r="C10" s="108">
        <v>566</v>
      </c>
      <c r="D10" s="108">
        <f t="shared" si="0"/>
        <v>34</v>
      </c>
      <c r="E10" s="207">
        <f t="shared" si="3"/>
        <v>6.00706713780919</v>
      </c>
      <c r="F10" s="210"/>
      <c r="G10" s="8">
        <f t="shared" si="2"/>
        <v>633.92</v>
      </c>
    </row>
    <row r="11" ht="24" customHeight="1" spans="1:7">
      <c r="A11" s="123" t="s">
        <v>57</v>
      </c>
      <c r="B11" s="108">
        <v>1828</v>
      </c>
      <c r="C11" s="108">
        <v>1724</v>
      </c>
      <c r="D11" s="108">
        <f t="shared" si="0"/>
        <v>104</v>
      </c>
      <c r="E11" s="207">
        <f t="shared" si="3"/>
        <v>6.03248259860789</v>
      </c>
      <c r="F11" s="210"/>
      <c r="G11" s="8">
        <f t="shared" si="2"/>
        <v>1930.88</v>
      </c>
    </row>
    <row r="12" ht="24" customHeight="1" spans="1:7">
      <c r="A12" s="123" t="s">
        <v>58</v>
      </c>
      <c r="B12" s="108">
        <v>16035</v>
      </c>
      <c r="C12" s="108">
        <v>15127</v>
      </c>
      <c r="D12" s="108">
        <f t="shared" si="0"/>
        <v>908</v>
      </c>
      <c r="E12" s="207">
        <f t="shared" si="3"/>
        <v>6.00251206452039</v>
      </c>
      <c r="F12" s="210"/>
      <c r="G12" s="8">
        <f t="shared" si="2"/>
        <v>16942.24</v>
      </c>
    </row>
    <row r="13" ht="24" customHeight="1" spans="1:7">
      <c r="A13" s="123" t="s">
        <v>59</v>
      </c>
      <c r="B13" s="108">
        <v>67</v>
      </c>
      <c r="C13" s="108">
        <v>63</v>
      </c>
      <c r="D13" s="108">
        <f t="shared" si="0"/>
        <v>4</v>
      </c>
      <c r="E13" s="207">
        <f t="shared" si="3"/>
        <v>6.34920634920635</v>
      </c>
      <c r="F13" s="210"/>
      <c r="G13" s="8">
        <f t="shared" si="2"/>
        <v>70.56</v>
      </c>
    </row>
    <row r="14" ht="24" customHeight="1" spans="1:7">
      <c r="A14" s="123" t="s">
        <v>60</v>
      </c>
      <c r="B14" s="108">
        <v>4217</v>
      </c>
      <c r="C14" s="108">
        <v>3978</v>
      </c>
      <c r="D14" s="108">
        <f t="shared" si="0"/>
        <v>239</v>
      </c>
      <c r="E14" s="207">
        <f t="shared" si="3"/>
        <v>6.00804424333836</v>
      </c>
      <c r="F14" s="210"/>
      <c r="G14" s="8">
        <f t="shared" si="2"/>
        <v>4455.36</v>
      </c>
    </row>
    <row r="15" ht="24" customHeight="1" spans="1:6">
      <c r="A15" s="123" t="s">
        <v>61</v>
      </c>
      <c r="B15" s="108">
        <v>1674</v>
      </c>
      <c r="C15" s="108">
        <v>1579</v>
      </c>
      <c r="D15" s="108">
        <f t="shared" si="0"/>
        <v>95</v>
      </c>
      <c r="E15" s="207">
        <f t="shared" si="3"/>
        <v>6.01646611779607</v>
      </c>
      <c r="F15" s="210"/>
    </row>
    <row r="16" ht="24" customHeight="1" spans="1:6">
      <c r="A16" s="123" t="s">
        <v>62</v>
      </c>
      <c r="B16" s="108">
        <v>20</v>
      </c>
      <c r="C16" s="108">
        <v>19</v>
      </c>
      <c r="D16" s="108">
        <f t="shared" si="0"/>
        <v>1</v>
      </c>
      <c r="E16" s="207">
        <f t="shared" si="3"/>
        <v>5.26315789473684</v>
      </c>
      <c r="F16" s="210"/>
    </row>
    <row r="17" ht="24" customHeight="1" spans="1:6">
      <c r="A17" s="123" t="s">
        <v>63</v>
      </c>
      <c r="B17" s="108">
        <v>4</v>
      </c>
      <c r="C17" s="108">
        <v>4</v>
      </c>
      <c r="D17" s="108">
        <f t="shared" si="0"/>
        <v>0</v>
      </c>
      <c r="E17" s="207">
        <f t="shared" si="3"/>
        <v>0</v>
      </c>
      <c r="F17" s="210"/>
    </row>
    <row r="18" ht="24" customHeight="1" spans="1:6">
      <c r="A18" s="102" t="s">
        <v>64</v>
      </c>
      <c r="B18" s="108">
        <v>11731</v>
      </c>
      <c r="C18" s="108">
        <v>11067</v>
      </c>
      <c r="D18" s="108">
        <f t="shared" si="0"/>
        <v>664</v>
      </c>
      <c r="E18" s="207">
        <f t="shared" si="3"/>
        <v>5.99981928255173</v>
      </c>
      <c r="F18" s="210"/>
    </row>
    <row r="19" ht="24" customHeight="1" spans="1:6">
      <c r="A19" s="102" t="s">
        <v>65</v>
      </c>
      <c r="B19" s="108">
        <f>B18+B4</f>
        <v>49335</v>
      </c>
      <c r="C19" s="108">
        <f>C18+C4</f>
        <v>46542</v>
      </c>
      <c r="D19" s="108">
        <f t="shared" si="0"/>
        <v>2793</v>
      </c>
      <c r="E19" s="207">
        <f t="shared" si="3"/>
        <v>6.00103132654377</v>
      </c>
      <c r="F19" s="210"/>
    </row>
    <row r="20" ht="24" customHeight="1" spans="1:6">
      <c r="A20" s="102" t="s">
        <v>66</v>
      </c>
      <c r="B20" s="108">
        <v>82213</v>
      </c>
      <c r="C20" s="108">
        <v>133155</v>
      </c>
      <c r="D20" s="108">
        <f t="shared" si="0"/>
        <v>-50942</v>
      </c>
      <c r="E20" s="207">
        <f t="shared" si="3"/>
        <v>-38.2576696331343</v>
      </c>
      <c r="F20" s="210"/>
    </row>
    <row r="21" ht="24" customHeight="1" spans="1:6">
      <c r="A21" s="102" t="s">
        <v>67</v>
      </c>
      <c r="B21" s="108"/>
      <c r="C21" s="108">
        <v>4216</v>
      </c>
      <c r="D21" s="108"/>
      <c r="E21" s="207"/>
      <c r="F21" s="210"/>
    </row>
    <row r="22" ht="24" customHeight="1" spans="1:6">
      <c r="A22" s="102" t="s">
        <v>68</v>
      </c>
      <c r="B22" s="108">
        <f>B19+B20</f>
        <v>131548</v>
      </c>
      <c r="C22" s="108">
        <f>C19+C20+C21</f>
        <v>183913</v>
      </c>
      <c r="D22" s="108">
        <f>B22-C22</f>
        <v>-52365</v>
      </c>
      <c r="E22" s="207">
        <f>D22/C22*100</f>
        <v>-28.4727017665962</v>
      </c>
      <c r="F22" s="210"/>
    </row>
    <row r="23" ht="24" customHeight="1"/>
    <row r="24" ht="24" customHeight="1"/>
    <row r="25" ht="24" customHeight="1"/>
    <row r="26" ht="24" customHeight="1"/>
  </sheetData>
  <mergeCells count="1">
    <mergeCell ref="A1:F1"/>
  </mergeCells>
  <printOptions horizontalCentered="1"/>
  <pageMargins left="0.35" right="0.35" top="0.59" bottom="0.59" header="0.51" footer="0.51"/>
  <pageSetup paperSize="9" scale="91" orientation="portrait" horizontalDpi="600"/>
  <headerFooter alignWithMargins="0" scaleWithDoc="0"/>
  <ignoredErrors>
    <ignoredError sqref="B4:F2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zoomScaleSheetLayoutView="60" workbookViewId="0">
      <selection activeCell="A5" sqref="$A5:$XFD5"/>
    </sheetView>
  </sheetViews>
  <sheetFormatPr defaultColWidth="8" defaultRowHeight="14.25" outlineLevelCol="4"/>
  <cols>
    <col min="1" max="1" width="34.75" style="7" customWidth="1"/>
    <col min="2" max="4" width="29.375" style="7" customWidth="1"/>
    <col min="5" max="16384" width="8" style="8"/>
  </cols>
  <sheetData>
    <row r="1" ht="26.25" customHeight="1" spans="1:4">
      <c r="A1" s="9"/>
      <c r="B1" s="10"/>
      <c r="C1" s="10"/>
      <c r="D1" s="10"/>
    </row>
    <row r="2" ht="55.5" customHeight="1" spans="1:5">
      <c r="A2" s="11" t="s">
        <v>37</v>
      </c>
      <c r="B2" s="11"/>
      <c r="C2" s="11"/>
      <c r="D2" s="11"/>
      <c r="E2" s="3" t="str">
        <f>HYPERLINK("#"&amp;"目录!A1","返回目录")</f>
        <v>返回目录</v>
      </c>
    </row>
    <row r="3" ht="15.75" customHeight="1" spans="1:4">
      <c r="A3" s="12"/>
      <c r="B3" s="13"/>
      <c r="C3" s="13"/>
      <c r="D3" s="14" t="s">
        <v>43</v>
      </c>
    </row>
    <row r="4" ht="52.5" customHeight="1" spans="1:4">
      <c r="A4" s="15" t="s">
        <v>917</v>
      </c>
      <c r="B4" s="16" t="s">
        <v>99</v>
      </c>
      <c r="C4" s="16" t="s">
        <v>918</v>
      </c>
      <c r="D4" s="16" t="s">
        <v>919</v>
      </c>
    </row>
    <row r="5" ht="27.75" customHeight="1" spans="1:4">
      <c r="A5" s="17" t="s">
        <v>927</v>
      </c>
      <c r="B5" s="18">
        <f>SUM(B6:B9)</f>
        <v>12645</v>
      </c>
      <c r="C5" s="18">
        <f>SUM(C6:C9)</f>
        <v>11179</v>
      </c>
      <c r="D5" s="18">
        <f>SUM(D6:D9)</f>
        <v>1466</v>
      </c>
    </row>
    <row r="6" ht="27.75" customHeight="1" spans="1:4">
      <c r="A6" s="17" t="s">
        <v>928</v>
      </c>
      <c r="B6" s="18">
        <f t="shared" ref="B5:B10" si="0">SUM(C6:D6)</f>
        <v>11742</v>
      </c>
      <c r="C6" s="18">
        <v>10279</v>
      </c>
      <c r="D6" s="18">
        <v>1463</v>
      </c>
    </row>
    <row r="7" ht="27.75" customHeight="1" spans="1:4">
      <c r="A7" s="17" t="s">
        <v>929</v>
      </c>
      <c r="B7" s="18">
        <f t="shared" si="0"/>
        <v>800</v>
      </c>
      <c r="C7" s="18">
        <v>800</v>
      </c>
      <c r="D7" s="18">
        <v>0</v>
      </c>
    </row>
    <row r="8" ht="27.75" customHeight="1" spans="1:4">
      <c r="A8" s="17" t="s">
        <v>930</v>
      </c>
      <c r="B8" s="18">
        <f t="shared" si="0"/>
        <v>103</v>
      </c>
      <c r="C8" s="18">
        <v>100</v>
      </c>
      <c r="D8" s="18">
        <v>3</v>
      </c>
    </row>
    <row r="9" ht="27.75" customHeight="1" spans="1:4">
      <c r="A9" s="19" t="s">
        <v>931</v>
      </c>
      <c r="B9" s="18">
        <f t="shared" si="0"/>
        <v>0</v>
      </c>
      <c r="C9" s="18">
        <v>0</v>
      </c>
      <c r="D9" s="18">
        <v>0</v>
      </c>
    </row>
    <row r="10" ht="27.75" hidden="1" customHeight="1" spans="1:4">
      <c r="A10" s="20" t="s">
        <v>926</v>
      </c>
      <c r="B10" s="21" t="e">
        <f t="shared" si="0"/>
        <v>#REF!</v>
      </c>
      <c r="C10" s="22" t="e">
        <f>#REF!+#REF!</f>
        <v>#REF!</v>
      </c>
      <c r="D10" s="22" t="e">
        <f>#REF!+#REF!</f>
        <v>#REF!</v>
      </c>
    </row>
    <row r="11" ht="27.75" customHeight="1" spans="1:4">
      <c r="A11" s="23"/>
      <c r="B11" s="24"/>
      <c r="C11" s="24"/>
      <c r="D11" s="24"/>
    </row>
  </sheetData>
  <mergeCells count="1">
    <mergeCell ref="A2:D2"/>
  </mergeCells>
  <printOptions horizontalCentered="1"/>
  <pageMargins left="0.156944444444444" right="0.156944444444444" top="0.590277777777778" bottom="0.590277777777778" header="0.511111111111111" footer="0.511111111111111"/>
  <pageSetup paperSize="9" orientation="portrait" horizont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C9" sqref="C9"/>
    </sheetView>
  </sheetViews>
  <sheetFormatPr defaultColWidth="9" defaultRowHeight="15" outlineLevelRow="3" outlineLevelCol="3"/>
  <cols>
    <col min="1" max="1" width="27.625" style="1" customWidth="1"/>
    <col min="2" max="3" width="43.625" style="1" customWidth="1"/>
    <col min="4" max="16384" width="9" style="1"/>
  </cols>
  <sheetData>
    <row r="1" s="1" customFormat="1" ht="33" customHeight="1" spans="1:4">
      <c r="A1" s="2" t="s">
        <v>39</v>
      </c>
      <c r="B1" s="2"/>
      <c r="C1" s="2"/>
      <c r="D1" s="3" t="str">
        <f>HYPERLINK("#"&amp;"目录!A1","返回目录")</f>
        <v>返回目录</v>
      </c>
    </row>
    <row r="2" s="1" customFormat="1" ht="24" customHeight="1" spans="3:3">
      <c r="C2" s="4" t="s">
        <v>43</v>
      </c>
    </row>
    <row r="3" s="1" customFormat="1" ht="30" customHeight="1" spans="1:3">
      <c r="A3" s="5" t="s">
        <v>44</v>
      </c>
      <c r="B3" s="5" t="s">
        <v>932</v>
      </c>
      <c r="C3" s="5" t="s">
        <v>933</v>
      </c>
    </row>
    <row r="4" s="1" customFormat="1" ht="30" customHeight="1" spans="1:3">
      <c r="A4" s="5" t="s">
        <v>934</v>
      </c>
      <c r="B4" s="6">
        <v>42600</v>
      </c>
      <c r="C4" s="6">
        <v>42600</v>
      </c>
    </row>
  </sheetData>
  <mergeCells count="1">
    <mergeCell ref="A1:C1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C35" sqref="C35"/>
    </sheetView>
  </sheetViews>
  <sheetFormatPr defaultColWidth="9" defaultRowHeight="15" outlineLevelRow="3" outlineLevelCol="3"/>
  <cols>
    <col min="1" max="1" width="29.25" style="1" customWidth="1"/>
    <col min="2" max="3" width="42.875" style="1" customWidth="1"/>
    <col min="4" max="16384" width="9" style="1"/>
  </cols>
  <sheetData>
    <row r="1" s="1" customFormat="1" ht="41.25" customHeight="1" spans="1:4">
      <c r="A1" s="2" t="s">
        <v>41</v>
      </c>
      <c r="B1" s="2"/>
      <c r="C1" s="2"/>
      <c r="D1" s="3" t="str">
        <f>HYPERLINK("#"&amp;"目录!A1","返回目录")</f>
        <v>返回目录</v>
      </c>
    </row>
    <row r="2" s="1" customFormat="1" ht="24" customHeight="1" spans="3:3">
      <c r="C2" s="4" t="s">
        <v>43</v>
      </c>
    </row>
    <row r="3" s="1" customFormat="1" ht="30" customHeight="1" spans="1:3">
      <c r="A3" s="5" t="s">
        <v>44</v>
      </c>
      <c r="B3" s="5" t="s">
        <v>932</v>
      </c>
      <c r="C3" s="5" t="s">
        <v>933</v>
      </c>
    </row>
    <row r="4" s="1" customFormat="1" ht="30" customHeight="1" spans="1:3">
      <c r="A4" s="5" t="s">
        <v>934</v>
      </c>
      <c r="B4" s="6">
        <v>54200</v>
      </c>
      <c r="C4" s="6">
        <v>54200</v>
      </c>
    </row>
  </sheetData>
  <mergeCells count="1">
    <mergeCell ref="A1:C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zoomScaleSheetLayoutView="60" topLeftCell="A11" workbookViewId="0">
      <selection activeCell="D19" sqref="D19"/>
    </sheetView>
  </sheetViews>
  <sheetFormatPr defaultColWidth="9" defaultRowHeight="14.25" outlineLevelCol="7"/>
  <cols>
    <col min="1" max="1" width="28" style="8" customWidth="1"/>
    <col min="2" max="2" width="14.25" style="8" customWidth="1"/>
    <col min="3" max="3" width="18.5" style="8" customWidth="1"/>
    <col min="4" max="5" width="14.25" style="8" customWidth="1"/>
    <col min="6" max="6" width="12.375" style="8" customWidth="1"/>
    <col min="7" max="16384" width="9" style="8"/>
  </cols>
  <sheetData>
    <row r="1" ht="48" customHeight="1" spans="1:7">
      <c r="A1" s="121" t="s">
        <v>69</v>
      </c>
      <c r="B1" s="121"/>
      <c r="C1" s="121"/>
      <c r="D1" s="121"/>
      <c r="E1" s="121"/>
      <c r="F1" s="121"/>
      <c r="G1" s="3" t="str">
        <f>HYPERLINK("#"&amp;"目录!A1","返回目录")</f>
        <v>返回目录</v>
      </c>
    </row>
    <row r="2" spans="6:6">
      <c r="F2" s="99" t="s">
        <v>43</v>
      </c>
    </row>
    <row r="3" ht="32.25" customHeight="1" spans="1:6">
      <c r="A3" s="104" t="s">
        <v>44</v>
      </c>
      <c r="B3" s="104" t="s">
        <v>45</v>
      </c>
      <c r="C3" s="104" t="s">
        <v>70</v>
      </c>
      <c r="D3" s="104" t="s">
        <v>47</v>
      </c>
      <c r="E3" s="104" t="s">
        <v>48</v>
      </c>
      <c r="F3" s="104" t="s">
        <v>49</v>
      </c>
    </row>
    <row r="4" ht="24.75" customHeight="1" spans="1:8">
      <c r="A4" s="123" t="s">
        <v>71</v>
      </c>
      <c r="B4" s="108">
        <v>18564</v>
      </c>
      <c r="C4" s="108">
        <f>18975+13</f>
        <v>18988</v>
      </c>
      <c r="D4" s="108">
        <f t="shared" ref="D4:D24" si="0">B4-C4</f>
        <v>-424</v>
      </c>
      <c r="E4" s="207">
        <f t="shared" ref="E4:E16" si="1">D4/C4*100</f>
        <v>-2.23298925637245</v>
      </c>
      <c r="F4" s="108"/>
      <c r="H4" s="208"/>
    </row>
    <row r="5" ht="24.75" customHeight="1" spans="1:6">
      <c r="A5" s="123" t="s">
        <v>72</v>
      </c>
      <c r="B5" s="108">
        <v>460</v>
      </c>
      <c r="C5" s="108">
        <f>424+45-1</f>
        <v>468</v>
      </c>
      <c r="D5" s="108">
        <f t="shared" si="0"/>
        <v>-8</v>
      </c>
      <c r="E5" s="207">
        <f t="shared" si="1"/>
        <v>-1.70940170940171</v>
      </c>
      <c r="F5" s="108"/>
    </row>
    <row r="6" ht="24.75" customHeight="1" spans="1:6">
      <c r="A6" s="123" t="s">
        <v>73</v>
      </c>
      <c r="B6" s="108">
        <v>1339</v>
      </c>
      <c r="C6" s="108">
        <f>1066-45+1</f>
        <v>1022</v>
      </c>
      <c r="D6" s="108">
        <f t="shared" si="0"/>
        <v>317</v>
      </c>
      <c r="E6" s="207">
        <f t="shared" si="1"/>
        <v>31.0176125244618</v>
      </c>
      <c r="F6" s="108"/>
    </row>
    <row r="7" ht="24.75" customHeight="1" spans="1:6">
      <c r="A7" s="123" t="s">
        <v>74</v>
      </c>
      <c r="B7" s="108">
        <v>23460</v>
      </c>
      <c r="C7" s="108">
        <v>22140</v>
      </c>
      <c r="D7" s="108">
        <f t="shared" si="0"/>
        <v>1320</v>
      </c>
      <c r="E7" s="207">
        <f t="shared" si="1"/>
        <v>5.96205962059621</v>
      </c>
      <c r="F7" s="108"/>
    </row>
    <row r="8" ht="24.75" customHeight="1" spans="1:6">
      <c r="A8" s="123" t="s">
        <v>75</v>
      </c>
      <c r="B8" s="108">
        <v>1691</v>
      </c>
      <c r="C8" s="108">
        <v>1624</v>
      </c>
      <c r="D8" s="108">
        <f t="shared" si="0"/>
        <v>67</v>
      </c>
      <c r="E8" s="207">
        <f t="shared" si="1"/>
        <v>4.1256157635468</v>
      </c>
      <c r="F8" s="108"/>
    </row>
    <row r="9" ht="24.75" customHeight="1" spans="1:6">
      <c r="A9" s="123" t="s">
        <v>76</v>
      </c>
      <c r="B9" s="108">
        <v>5732</v>
      </c>
      <c r="C9" s="108">
        <v>489</v>
      </c>
      <c r="D9" s="108">
        <f t="shared" si="0"/>
        <v>5243</v>
      </c>
      <c r="E9" s="207">
        <f t="shared" si="1"/>
        <v>1072.1881390593</v>
      </c>
      <c r="F9" s="108"/>
    </row>
    <row r="10" s="8" customFormat="1" ht="24.75" customHeight="1" spans="1:6">
      <c r="A10" s="123" t="s">
        <v>77</v>
      </c>
      <c r="B10" s="108">
        <v>23341</v>
      </c>
      <c r="C10" s="108">
        <v>18645</v>
      </c>
      <c r="D10" s="108">
        <f t="shared" si="0"/>
        <v>4696</v>
      </c>
      <c r="E10" s="207">
        <f t="shared" si="1"/>
        <v>25.1863770447841</v>
      </c>
      <c r="F10" s="108"/>
    </row>
    <row r="11" s="8" customFormat="1" ht="24.75" customHeight="1" spans="1:6">
      <c r="A11" s="123" t="s">
        <v>78</v>
      </c>
      <c r="B11" s="108">
        <v>18427</v>
      </c>
      <c r="C11" s="108">
        <v>20633</v>
      </c>
      <c r="D11" s="108">
        <f t="shared" si="0"/>
        <v>-2206</v>
      </c>
      <c r="E11" s="207">
        <f t="shared" si="1"/>
        <v>-10.691610526826</v>
      </c>
      <c r="F11" s="108"/>
    </row>
    <row r="12" s="8" customFormat="1" ht="24.75" customHeight="1" spans="1:6">
      <c r="A12" s="123" t="s">
        <v>79</v>
      </c>
      <c r="B12" s="108">
        <v>228</v>
      </c>
      <c r="C12" s="108">
        <f>200+6000</f>
        <v>6200</v>
      </c>
      <c r="D12" s="108">
        <f t="shared" si="0"/>
        <v>-5972</v>
      </c>
      <c r="E12" s="207">
        <f t="shared" si="1"/>
        <v>-96.3225806451613</v>
      </c>
      <c r="F12" s="108"/>
    </row>
    <row r="13" s="8" customFormat="1" ht="23" customHeight="1" spans="1:6">
      <c r="A13" s="123" t="s">
        <v>80</v>
      </c>
      <c r="B13" s="108">
        <v>17175</v>
      </c>
      <c r="C13" s="108">
        <f>20025-2500-4000-6000-500-3</f>
        <v>7022</v>
      </c>
      <c r="D13" s="108">
        <f t="shared" si="0"/>
        <v>10153</v>
      </c>
      <c r="E13" s="207">
        <f t="shared" si="1"/>
        <v>144.588436342922</v>
      </c>
      <c r="F13" s="209"/>
    </row>
    <row r="14" ht="24.75" customHeight="1" spans="1:6">
      <c r="A14" s="123" t="s">
        <v>81</v>
      </c>
      <c r="B14" s="108">
        <v>6455</v>
      </c>
      <c r="C14" s="108">
        <f>3688+2500+500-10</f>
        <v>6678</v>
      </c>
      <c r="D14" s="108">
        <f t="shared" si="0"/>
        <v>-223</v>
      </c>
      <c r="E14" s="207">
        <f t="shared" si="1"/>
        <v>-3.3393231506439</v>
      </c>
      <c r="F14" s="108"/>
    </row>
    <row r="15" ht="24.75" customHeight="1" spans="1:6">
      <c r="A15" s="123" t="s">
        <v>82</v>
      </c>
      <c r="B15" s="108">
        <v>95</v>
      </c>
      <c r="C15" s="108">
        <v>10</v>
      </c>
      <c r="D15" s="108">
        <f t="shared" si="0"/>
        <v>85</v>
      </c>
      <c r="E15" s="207">
        <f t="shared" si="1"/>
        <v>850</v>
      </c>
      <c r="F15" s="108"/>
    </row>
    <row r="16" ht="24.75" customHeight="1" spans="1:6">
      <c r="A16" s="123" t="s">
        <v>83</v>
      </c>
      <c r="B16" s="108">
        <v>1228</v>
      </c>
      <c r="C16" s="108">
        <v>1152</v>
      </c>
      <c r="D16" s="108">
        <f t="shared" si="0"/>
        <v>76</v>
      </c>
      <c r="E16" s="207">
        <f t="shared" si="1"/>
        <v>6.59722222222222</v>
      </c>
      <c r="F16" s="108"/>
    </row>
    <row r="17" ht="24.75" customHeight="1" spans="1:6">
      <c r="A17" s="123" t="s">
        <v>84</v>
      </c>
      <c r="B17" s="108"/>
      <c r="C17" s="108"/>
      <c r="D17" s="108">
        <f t="shared" si="0"/>
        <v>0</v>
      </c>
      <c r="E17" s="207"/>
      <c r="F17" s="108"/>
    </row>
    <row r="18" ht="24.75" customHeight="1" spans="1:6">
      <c r="A18" s="123" t="s">
        <v>85</v>
      </c>
      <c r="B18" s="108">
        <v>3050</v>
      </c>
      <c r="C18" s="108">
        <f>1707+4000</f>
        <v>5707</v>
      </c>
      <c r="D18" s="108">
        <f t="shared" si="0"/>
        <v>-2657</v>
      </c>
      <c r="E18" s="207">
        <f t="shared" ref="E18:E24" si="2">D18/C18*100</f>
        <v>-46.5568599964955</v>
      </c>
      <c r="F18" s="108"/>
    </row>
    <row r="19" ht="24.75" customHeight="1" spans="1:6">
      <c r="A19" s="123" t="s">
        <v>86</v>
      </c>
      <c r="B19" s="108">
        <v>495</v>
      </c>
      <c r="C19" s="108">
        <v>534</v>
      </c>
      <c r="D19" s="108">
        <f t="shared" si="0"/>
        <v>-39</v>
      </c>
      <c r="E19" s="207">
        <f t="shared" si="2"/>
        <v>-7.30337078651685</v>
      </c>
      <c r="F19" s="108"/>
    </row>
    <row r="20" ht="24.75" customHeight="1" spans="1:6">
      <c r="A20" s="123" t="s">
        <v>87</v>
      </c>
      <c r="B20" s="108">
        <v>2000</v>
      </c>
      <c r="C20" s="108">
        <v>2000</v>
      </c>
      <c r="D20" s="108">
        <f t="shared" si="0"/>
        <v>0</v>
      </c>
      <c r="E20" s="207">
        <f t="shared" si="2"/>
        <v>0</v>
      </c>
      <c r="F20" s="108"/>
    </row>
    <row r="21" ht="24.75" customHeight="1" spans="1:6">
      <c r="A21" s="123" t="s">
        <v>88</v>
      </c>
      <c r="B21" s="108">
        <v>1558</v>
      </c>
      <c r="C21" s="108">
        <v>1396</v>
      </c>
      <c r="D21" s="108">
        <f t="shared" si="0"/>
        <v>162</v>
      </c>
      <c r="E21" s="207">
        <f t="shared" si="2"/>
        <v>11.6045845272206</v>
      </c>
      <c r="F21" s="108"/>
    </row>
    <row r="22" ht="24.75" customHeight="1" spans="1:6">
      <c r="A22" s="123" t="s">
        <v>89</v>
      </c>
      <c r="B22" s="108">
        <v>20</v>
      </c>
      <c r="C22" s="108">
        <v>45</v>
      </c>
      <c r="D22" s="108">
        <f t="shared" si="0"/>
        <v>-25</v>
      </c>
      <c r="E22" s="207">
        <f t="shared" si="2"/>
        <v>-55.5555555555556</v>
      </c>
      <c r="F22" s="108"/>
    </row>
    <row r="23" ht="24.75" customHeight="1" spans="1:6">
      <c r="A23" s="123" t="s">
        <v>90</v>
      </c>
      <c r="B23" s="108">
        <v>400</v>
      </c>
      <c r="C23" s="108">
        <v>8135</v>
      </c>
      <c r="D23" s="108">
        <f t="shared" si="0"/>
        <v>-7735</v>
      </c>
      <c r="E23" s="207">
        <f t="shared" si="2"/>
        <v>-95.0829748002459</v>
      </c>
      <c r="F23" s="108"/>
    </row>
    <row r="24" ht="24.75" customHeight="1" spans="1:6">
      <c r="A24" s="102" t="s">
        <v>91</v>
      </c>
      <c r="B24" s="108">
        <f>SUM(B4:B23)</f>
        <v>125718</v>
      </c>
      <c r="C24" s="108">
        <f>SUM(C4:C23)</f>
        <v>122888</v>
      </c>
      <c r="D24" s="108">
        <f t="shared" si="0"/>
        <v>2830</v>
      </c>
      <c r="E24" s="207">
        <f t="shared" si="2"/>
        <v>2.30290996679904</v>
      </c>
      <c r="F24" s="108"/>
    </row>
    <row r="25" ht="24.75" customHeight="1" spans="1:6">
      <c r="A25" s="102" t="s">
        <v>92</v>
      </c>
      <c r="B25" s="108">
        <v>830</v>
      </c>
      <c r="C25" s="108"/>
      <c r="D25" s="108"/>
      <c r="E25" s="207"/>
      <c r="F25" s="108"/>
    </row>
    <row r="26" ht="24.75" customHeight="1" spans="1:6">
      <c r="A26" s="102" t="s">
        <v>93</v>
      </c>
      <c r="B26" s="108">
        <v>5000</v>
      </c>
      <c r="C26" s="108">
        <v>4000</v>
      </c>
      <c r="D26" s="108">
        <f>B26-C26</f>
        <v>1000</v>
      </c>
      <c r="E26" s="207">
        <f>D26/C26*100</f>
        <v>25</v>
      </c>
      <c r="F26" s="108"/>
    </row>
    <row r="27" ht="24.75" customHeight="1" spans="1:6">
      <c r="A27" s="102" t="s">
        <v>94</v>
      </c>
      <c r="B27" s="108">
        <f>B24+B26+B25</f>
        <v>131548</v>
      </c>
      <c r="C27" s="108">
        <f>C24+C26</f>
        <v>126888</v>
      </c>
      <c r="D27" s="108">
        <f>B27-C27</f>
        <v>4660</v>
      </c>
      <c r="E27" s="207">
        <f>D27/C27*100</f>
        <v>3.6725301052897</v>
      </c>
      <c r="F27" s="108"/>
    </row>
    <row r="28" ht="24.75" customHeight="1"/>
  </sheetData>
  <mergeCells count="1">
    <mergeCell ref="A1:F1"/>
  </mergeCells>
  <printOptions horizontalCentered="1"/>
  <pageMargins left="0.354166666666667" right="0.354166666666667" top="0.590277777777778" bottom="0.590277777777778" header="0.511111111111111" footer="0.511111111111111"/>
  <pageSetup paperSize="9" scale="8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2"/>
  <sheetViews>
    <sheetView showGridLines="0" showZeros="0" tabSelected="1" zoomScaleSheetLayoutView="60" workbookViewId="0">
      <pane ySplit="3" topLeftCell="A250" activePane="bottomLeft" state="frozen"/>
      <selection/>
      <selection pane="bottomLeft" activeCell="E271" sqref="E271"/>
    </sheetView>
  </sheetViews>
  <sheetFormatPr defaultColWidth="6.875" defaultRowHeight="12.75" customHeight="1"/>
  <cols>
    <col min="1" max="1" width="5.29166666666667" style="191" customWidth="1"/>
    <col min="2" max="2" width="5.56666666666667" style="191" customWidth="1"/>
    <col min="3" max="3" width="5.83333333333333" style="191" customWidth="1"/>
    <col min="4" max="4" width="13.5666666666667" style="191" customWidth="1"/>
    <col min="5" max="5" width="25.7833333333333" style="191" customWidth="1"/>
    <col min="6" max="6" width="15.2" style="191" customWidth="1"/>
    <col min="7" max="7" width="12.35" style="191" customWidth="1"/>
    <col min="8" max="8" width="15.4666666666667" style="191" customWidth="1"/>
    <col min="9" max="9" width="16.125" style="192" customWidth="1"/>
    <col min="10" max="240" width="6.875" style="192" customWidth="1"/>
    <col min="241" max="16384" width="6.875" style="192"/>
  </cols>
  <sheetData>
    <row r="1" ht="23.25" customHeight="1" spans="1:9">
      <c r="A1" s="193"/>
      <c r="D1" s="194"/>
      <c r="I1" s="3" t="str">
        <f>HYPERLINK("#"&amp;"目录!A1","返回目录")</f>
        <v>返回目录</v>
      </c>
    </row>
    <row r="2" ht="23.25" customHeight="1" spans="1:8">
      <c r="A2" s="195" t="s">
        <v>6</v>
      </c>
      <c r="B2" s="195"/>
      <c r="C2" s="195"/>
      <c r="D2" s="195"/>
      <c r="E2" s="195"/>
      <c r="F2" s="195"/>
      <c r="G2" s="195"/>
      <c r="H2" s="195"/>
    </row>
    <row r="3" ht="23.25" customHeight="1" spans="1:8">
      <c r="A3" s="196"/>
      <c r="B3" s="193"/>
      <c r="C3" s="193"/>
      <c r="F3" s="197" t="s">
        <v>95</v>
      </c>
      <c r="G3" s="197"/>
      <c r="H3" s="197"/>
    </row>
    <row r="4" s="190" customFormat="1" ht="23.25" customHeight="1" spans="1:8">
      <c r="A4" s="198" t="s">
        <v>96</v>
      </c>
      <c r="B4" s="198"/>
      <c r="C4" s="198"/>
      <c r="D4" s="198" t="s">
        <v>97</v>
      </c>
      <c r="E4" s="198" t="s">
        <v>98</v>
      </c>
      <c r="F4" s="198" t="s">
        <v>99</v>
      </c>
      <c r="G4" s="198" t="s">
        <v>100</v>
      </c>
      <c r="H4" s="198" t="s">
        <v>101</v>
      </c>
    </row>
    <row r="5" s="190" customFormat="1" ht="23.25" customHeight="1" spans="1:8">
      <c r="A5" s="198" t="s">
        <v>102</v>
      </c>
      <c r="B5" s="198" t="s">
        <v>103</v>
      </c>
      <c r="C5" s="198" t="s">
        <v>104</v>
      </c>
      <c r="D5" s="198" t="s">
        <v>99</v>
      </c>
      <c r="E5" s="198"/>
      <c r="F5" s="199">
        <v>126547.670199</v>
      </c>
      <c r="G5" s="199">
        <v>39633.556058</v>
      </c>
      <c r="H5" s="199">
        <v>86914.114141</v>
      </c>
    </row>
    <row r="6" s="190" customFormat="1" ht="31.5" customHeight="1" spans="1:8">
      <c r="A6" s="200" t="s">
        <v>105</v>
      </c>
      <c r="B6" s="201"/>
      <c r="C6" s="201"/>
      <c r="D6" s="202" t="s">
        <v>105</v>
      </c>
      <c r="E6" s="202" t="s">
        <v>106</v>
      </c>
      <c r="F6" s="199">
        <v>18563.977596</v>
      </c>
      <c r="G6" s="199">
        <v>8719.660071</v>
      </c>
      <c r="H6" s="199">
        <v>9844.317525</v>
      </c>
    </row>
    <row r="7" s="190" customFormat="1" ht="23.25" customHeight="1" spans="1:9">
      <c r="A7" s="200" t="s">
        <v>105</v>
      </c>
      <c r="B7" s="200" t="s">
        <v>107</v>
      </c>
      <c r="C7" s="201"/>
      <c r="D7" s="202" t="s">
        <v>108</v>
      </c>
      <c r="E7" s="202" t="s">
        <v>109</v>
      </c>
      <c r="F7" s="199">
        <v>903.5852</v>
      </c>
      <c r="G7" s="199">
        <v>351.5852</v>
      </c>
      <c r="H7" s="199">
        <v>552</v>
      </c>
      <c r="I7" s="205"/>
    </row>
    <row r="8" ht="23.1" customHeight="1" spans="1:9">
      <c r="A8" s="200" t="s">
        <v>105</v>
      </c>
      <c r="B8" s="200" t="s">
        <v>107</v>
      </c>
      <c r="C8" s="200" t="s">
        <v>107</v>
      </c>
      <c r="D8" s="203" t="s">
        <v>110</v>
      </c>
      <c r="E8" s="203" t="s">
        <v>111</v>
      </c>
      <c r="F8" s="204">
        <v>351.5852</v>
      </c>
      <c r="G8" s="204">
        <v>351.5852</v>
      </c>
      <c r="H8" s="204"/>
      <c r="I8" s="206"/>
    </row>
    <row r="9" ht="23.1" customHeight="1" spans="1:9">
      <c r="A9" s="200" t="s">
        <v>105</v>
      </c>
      <c r="B9" s="200" t="s">
        <v>107</v>
      </c>
      <c r="C9" s="200" t="s">
        <v>112</v>
      </c>
      <c r="D9" s="203" t="s">
        <v>113</v>
      </c>
      <c r="E9" s="203" t="s">
        <v>114</v>
      </c>
      <c r="F9" s="204">
        <v>91</v>
      </c>
      <c r="G9" s="204"/>
      <c r="H9" s="204">
        <v>91</v>
      </c>
      <c r="I9" s="206"/>
    </row>
    <row r="10" ht="23.1" customHeight="1" spans="1:9">
      <c r="A10" s="200" t="s">
        <v>105</v>
      </c>
      <c r="B10" s="200" t="s">
        <v>107</v>
      </c>
      <c r="C10" s="200" t="s">
        <v>115</v>
      </c>
      <c r="D10" s="203" t="s">
        <v>116</v>
      </c>
      <c r="E10" s="203" t="s">
        <v>117</v>
      </c>
      <c r="F10" s="204">
        <v>370</v>
      </c>
      <c r="G10" s="204"/>
      <c r="H10" s="204">
        <v>370</v>
      </c>
      <c r="I10" s="206"/>
    </row>
    <row r="11" ht="23.1" customHeight="1" spans="1:9">
      <c r="A11" s="200" t="s">
        <v>105</v>
      </c>
      <c r="B11" s="200" t="s">
        <v>107</v>
      </c>
      <c r="C11" s="200" t="s">
        <v>118</v>
      </c>
      <c r="D11" s="203" t="s">
        <v>119</v>
      </c>
      <c r="E11" s="203" t="s">
        <v>120</v>
      </c>
      <c r="F11" s="204">
        <v>32</v>
      </c>
      <c r="G11" s="204"/>
      <c r="H11" s="204">
        <v>32</v>
      </c>
      <c r="I11" s="206"/>
    </row>
    <row r="12" ht="23.1" customHeight="1" spans="1:9">
      <c r="A12" s="200" t="s">
        <v>105</v>
      </c>
      <c r="B12" s="200" t="s">
        <v>107</v>
      </c>
      <c r="C12" s="200" t="s">
        <v>121</v>
      </c>
      <c r="D12" s="203" t="s">
        <v>122</v>
      </c>
      <c r="E12" s="203" t="s">
        <v>123</v>
      </c>
      <c r="F12" s="204">
        <v>8</v>
      </c>
      <c r="G12" s="204"/>
      <c r="H12" s="204">
        <v>8</v>
      </c>
      <c r="I12" s="206"/>
    </row>
    <row r="13" ht="23.1" customHeight="1" spans="1:9">
      <c r="A13" s="200" t="s">
        <v>105</v>
      </c>
      <c r="B13" s="200" t="s">
        <v>107</v>
      </c>
      <c r="C13" s="200" t="s">
        <v>124</v>
      </c>
      <c r="D13" s="203" t="s">
        <v>125</v>
      </c>
      <c r="E13" s="203" t="s">
        <v>126</v>
      </c>
      <c r="F13" s="204">
        <v>51</v>
      </c>
      <c r="G13" s="204"/>
      <c r="H13" s="204">
        <v>51</v>
      </c>
      <c r="I13" s="206"/>
    </row>
    <row r="14" ht="23.1" customHeight="1" spans="1:9">
      <c r="A14" s="200" t="s">
        <v>105</v>
      </c>
      <c r="B14" s="200" t="s">
        <v>112</v>
      </c>
      <c r="C14" s="201"/>
      <c r="D14" s="202" t="s">
        <v>127</v>
      </c>
      <c r="E14" s="202" t="s">
        <v>128</v>
      </c>
      <c r="F14" s="199">
        <v>385.2407</v>
      </c>
      <c r="G14" s="199">
        <v>253.2407</v>
      </c>
      <c r="H14" s="199">
        <v>132</v>
      </c>
      <c r="I14" s="206"/>
    </row>
    <row r="15" ht="23.1" customHeight="1" spans="1:9">
      <c r="A15" s="200" t="s">
        <v>105</v>
      </c>
      <c r="B15" s="200" t="s">
        <v>112</v>
      </c>
      <c r="C15" s="200" t="s">
        <v>107</v>
      </c>
      <c r="D15" s="203" t="s">
        <v>129</v>
      </c>
      <c r="E15" s="203" t="s">
        <v>111</v>
      </c>
      <c r="F15" s="204">
        <v>250.0607</v>
      </c>
      <c r="G15" s="204">
        <v>250.0607</v>
      </c>
      <c r="H15" s="204"/>
      <c r="I15" s="206"/>
    </row>
    <row r="16" ht="23.1" customHeight="1" spans="1:9">
      <c r="A16" s="200" t="s">
        <v>105</v>
      </c>
      <c r="B16" s="200" t="s">
        <v>112</v>
      </c>
      <c r="C16" s="200" t="s">
        <v>112</v>
      </c>
      <c r="D16" s="203" t="s">
        <v>130</v>
      </c>
      <c r="E16" s="203" t="s">
        <v>114</v>
      </c>
      <c r="F16" s="204">
        <v>102</v>
      </c>
      <c r="G16" s="204"/>
      <c r="H16" s="204">
        <v>102</v>
      </c>
      <c r="I16" s="206"/>
    </row>
    <row r="17" ht="23.1" customHeight="1" spans="1:9">
      <c r="A17" s="200" t="s">
        <v>105</v>
      </c>
      <c r="B17" s="200" t="s">
        <v>112</v>
      </c>
      <c r="C17" s="200" t="s">
        <v>118</v>
      </c>
      <c r="D17" s="203" t="s">
        <v>131</v>
      </c>
      <c r="E17" s="203" t="s">
        <v>132</v>
      </c>
      <c r="F17" s="204">
        <v>33.18</v>
      </c>
      <c r="G17" s="204">
        <v>3.18</v>
      </c>
      <c r="H17" s="204">
        <v>30</v>
      </c>
      <c r="I17" s="206"/>
    </row>
    <row r="18" ht="23.1" customHeight="1" spans="1:9">
      <c r="A18" s="200" t="s">
        <v>105</v>
      </c>
      <c r="B18" s="200" t="s">
        <v>115</v>
      </c>
      <c r="C18" s="201"/>
      <c r="D18" s="202" t="s">
        <v>133</v>
      </c>
      <c r="E18" s="202" t="s">
        <v>134</v>
      </c>
      <c r="F18" s="199">
        <v>8672.998125</v>
      </c>
      <c r="G18" s="199">
        <v>4190.1646</v>
      </c>
      <c r="H18" s="199">
        <v>4482.833525</v>
      </c>
      <c r="I18" s="206"/>
    </row>
    <row r="19" ht="23.1" customHeight="1" spans="1:9">
      <c r="A19" s="200" t="s">
        <v>105</v>
      </c>
      <c r="B19" s="200" t="s">
        <v>115</v>
      </c>
      <c r="C19" s="200" t="s">
        <v>107</v>
      </c>
      <c r="D19" s="203" t="s">
        <v>135</v>
      </c>
      <c r="E19" s="203" t="s">
        <v>111</v>
      </c>
      <c r="F19" s="204">
        <v>7050.2339</v>
      </c>
      <c r="G19" s="204">
        <v>4054.6339</v>
      </c>
      <c r="H19" s="204">
        <v>2995.6</v>
      </c>
      <c r="I19" s="206"/>
    </row>
    <row r="20" ht="23.1" customHeight="1" spans="1:9">
      <c r="A20" s="200" t="s">
        <v>105</v>
      </c>
      <c r="B20" s="200" t="s">
        <v>115</v>
      </c>
      <c r="C20" s="200" t="s">
        <v>112</v>
      </c>
      <c r="D20" s="203" t="s">
        <v>136</v>
      </c>
      <c r="E20" s="203" t="s">
        <v>114</v>
      </c>
      <c r="F20" s="204">
        <v>48</v>
      </c>
      <c r="G20" s="204"/>
      <c r="H20" s="204">
        <v>48</v>
      </c>
      <c r="I20" s="206"/>
    </row>
    <row r="21" ht="23.1" customHeight="1" spans="1:9">
      <c r="A21" s="200" t="s">
        <v>105</v>
      </c>
      <c r="B21" s="200" t="s">
        <v>115</v>
      </c>
      <c r="C21" s="200" t="s">
        <v>115</v>
      </c>
      <c r="D21" s="203" t="s">
        <v>137</v>
      </c>
      <c r="E21" s="203" t="s">
        <v>117</v>
      </c>
      <c r="F21" s="204">
        <v>1079.233525</v>
      </c>
      <c r="G21" s="204"/>
      <c r="H21" s="204">
        <v>1079.233525</v>
      </c>
      <c r="I21" s="206"/>
    </row>
    <row r="22" ht="23.1" customHeight="1" spans="1:9">
      <c r="A22" s="200" t="s">
        <v>105</v>
      </c>
      <c r="B22" s="200" t="s">
        <v>115</v>
      </c>
      <c r="C22" s="200" t="s">
        <v>121</v>
      </c>
      <c r="D22" s="203" t="s">
        <v>138</v>
      </c>
      <c r="E22" s="203" t="s">
        <v>139</v>
      </c>
      <c r="F22" s="204">
        <v>350</v>
      </c>
      <c r="G22" s="204"/>
      <c r="H22" s="204">
        <v>350</v>
      </c>
      <c r="I22" s="206"/>
    </row>
    <row r="23" ht="23.1" customHeight="1" spans="1:9">
      <c r="A23" s="200" t="s">
        <v>105</v>
      </c>
      <c r="B23" s="200" t="s">
        <v>115</v>
      </c>
      <c r="C23" s="200" t="s">
        <v>140</v>
      </c>
      <c r="D23" s="203" t="s">
        <v>141</v>
      </c>
      <c r="E23" s="203" t="s">
        <v>142</v>
      </c>
      <c r="F23" s="204">
        <v>145.5307</v>
      </c>
      <c r="G23" s="204">
        <v>135.5307</v>
      </c>
      <c r="H23" s="204">
        <v>10</v>
      </c>
      <c r="I23" s="206"/>
    </row>
    <row r="24" ht="23.1" customHeight="1" spans="1:9">
      <c r="A24" s="200" t="s">
        <v>105</v>
      </c>
      <c r="B24" s="200" t="s">
        <v>118</v>
      </c>
      <c r="C24" s="201"/>
      <c r="D24" s="202" t="s">
        <v>143</v>
      </c>
      <c r="E24" s="202" t="s">
        <v>144</v>
      </c>
      <c r="F24" s="199">
        <v>556.1908</v>
      </c>
      <c r="G24" s="199">
        <v>206.1908</v>
      </c>
      <c r="H24" s="199">
        <v>350</v>
      </c>
      <c r="I24" s="206"/>
    </row>
    <row r="25" ht="23.1" customHeight="1" spans="1:9">
      <c r="A25" s="200" t="s">
        <v>105</v>
      </c>
      <c r="B25" s="200" t="s">
        <v>118</v>
      </c>
      <c r="C25" s="200" t="s">
        <v>107</v>
      </c>
      <c r="D25" s="203" t="s">
        <v>145</v>
      </c>
      <c r="E25" s="203" t="s">
        <v>111</v>
      </c>
      <c r="F25" s="204">
        <v>206.1908</v>
      </c>
      <c r="G25" s="204">
        <v>206.1908</v>
      </c>
      <c r="H25" s="204"/>
      <c r="I25" s="206"/>
    </row>
    <row r="26" ht="23.1" customHeight="1" spans="1:9">
      <c r="A26" s="200" t="s">
        <v>105</v>
      </c>
      <c r="B26" s="200" t="s">
        <v>118</v>
      </c>
      <c r="C26" s="200" t="s">
        <v>112</v>
      </c>
      <c r="D26" s="203" t="s">
        <v>146</v>
      </c>
      <c r="E26" s="203" t="s">
        <v>114</v>
      </c>
      <c r="F26" s="204">
        <v>350</v>
      </c>
      <c r="G26" s="204"/>
      <c r="H26" s="204">
        <v>350</v>
      </c>
      <c r="I26" s="206"/>
    </row>
    <row r="27" ht="23.1" customHeight="1" spans="1:9">
      <c r="A27" s="200" t="s">
        <v>105</v>
      </c>
      <c r="B27" s="200" t="s">
        <v>147</v>
      </c>
      <c r="C27" s="201"/>
      <c r="D27" s="202" t="s">
        <v>148</v>
      </c>
      <c r="E27" s="202" t="s">
        <v>149</v>
      </c>
      <c r="F27" s="199">
        <v>185.6828</v>
      </c>
      <c r="G27" s="199">
        <v>90.6828</v>
      </c>
      <c r="H27" s="199">
        <v>95</v>
      </c>
      <c r="I27" s="206"/>
    </row>
    <row r="28" ht="23.1" customHeight="1" spans="1:9">
      <c r="A28" s="200" t="s">
        <v>105</v>
      </c>
      <c r="B28" s="200" t="s">
        <v>147</v>
      </c>
      <c r="C28" s="200" t="s">
        <v>107</v>
      </c>
      <c r="D28" s="203" t="s">
        <v>150</v>
      </c>
      <c r="E28" s="203" t="s">
        <v>111</v>
      </c>
      <c r="F28" s="204">
        <v>90.6828</v>
      </c>
      <c r="G28" s="204">
        <v>90.6828</v>
      </c>
      <c r="H28" s="204"/>
      <c r="I28" s="206"/>
    </row>
    <row r="29" ht="23.1" customHeight="1" spans="1:9">
      <c r="A29" s="200" t="s">
        <v>105</v>
      </c>
      <c r="B29" s="200" t="s">
        <v>147</v>
      </c>
      <c r="C29" s="200" t="s">
        <v>112</v>
      </c>
      <c r="D29" s="203" t="s">
        <v>151</v>
      </c>
      <c r="E29" s="203" t="s">
        <v>114</v>
      </c>
      <c r="F29" s="204">
        <v>25</v>
      </c>
      <c r="G29" s="204"/>
      <c r="H29" s="204">
        <v>25</v>
      </c>
      <c r="I29" s="206"/>
    </row>
    <row r="30" ht="23.1" customHeight="1" spans="1:9">
      <c r="A30" s="200" t="s">
        <v>105</v>
      </c>
      <c r="B30" s="200" t="s">
        <v>147</v>
      </c>
      <c r="C30" s="200" t="s">
        <v>152</v>
      </c>
      <c r="D30" s="203" t="s">
        <v>153</v>
      </c>
      <c r="E30" s="203" t="s">
        <v>154</v>
      </c>
      <c r="F30" s="204">
        <v>70</v>
      </c>
      <c r="G30" s="204"/>
      <c r="H30" s="204">
        <v>70</v>
      </c>
      <c r="I30" s="206"/>
    </row>
    <row r="31" ht="23.1" customHeight="1" spans="1:9">
      <c r="A31" s="200" t="s">
        <v>105</v>
      </c>
      <c r="B31" s="200" t="s">
        <v>121</v>
      </c>
      <c r="C31" s="201"/>
      <c r="D31" s="202" t="s">
        <v>155</v>
      </c>
      <c r="E31" s="202" t="s">
        <v>156</v>
      </c>
      <c r="F31" s="199">
        <v>881.3704</v>
      </c>
      <c r="G31" s="199">
        <v>581.3704</v>
      </c>
      <c r="H31" s="199">
        <v>300</v>
      </c>
      <c r="I31" s="206"/>
    </row>
    <row r="32" ht="23.1" customHeight="1" spans="1:9">
      <c r="A32" s="200" t="s">
        <v>105</v>
      </c>
      <c r="B32" s="200" t="s">
        <v>121</v>
      </c>
      <c r="C32" s="200" t="s">
        <v>107</v>
      </c>
      <c r="D32" s="203" t="s">
        <v>157</v>
      </c>
      <c r="E32" s="203" t="s">
        <v>111</v>
      </c>
      <c r="F32" s="204">
        <v>476.1916</v>
      </c>
      <c r="G32" s="204">
        <v>476.1916</v>
      </c>
      <c r="H32" s="204"/>
      <c r="I32" s="206"/>
    </row>
    <row r="33" ht="23.1" customHeight="1" spans="1:9">
      <c r="A33" s="200" t="s">
        <v>105</v>
      </c>
      <c r="B33" s="200" t="s">
        <v>121</v>
      </c>
      <c r="C33" s="200" t="s">
        <v>112</v>
      </c>
      <c r="D33" s="203" t="s">
        <v>158</v>
      </c>
      <c r="E33" s="203" t="s">
        <v>114</v>
      </c>
      <c r="F33" s="204">
        <v>300</v>
      </c>
      <c r="G33" s="204"/>
      <c r="H33" s="204">
        <v>300</v>
      </c>
      <c r="I33" s="206"/>
    </row>
    <row r="34" ht="23.1" customHeight="1" spans="1:9">
      <c r="A34" s="200" t="s">
        <v>105</v>
      </c>
      <c r="B34" s="200" t="s">
        <v>121</v>
      </c>
      <c r="C34" s="200" t="s">
        <v>140</v>
      </c>
      <c r="D34" s="203" t="s">
        <v>159</v>
      </c>
      <c r="E34" s="203" t="s">
        <v>142</v>
      </c>
      <c r="F34" s="204">
        <v>105.1788</v>
      </c>
      <c r="G34" s="204">
        <v>105.1788</v>
      </c>
      <c r="H34" s="204"/>
      <c r="I34" s="206"/>
    </row>
    <row r="35" ht="23.1" customHeight="1" spans="1:9">
      <c r="A35" s="200" t="s">
        <v>105</v>
      </c>
      <c r="B35" s="200" t="s">
        <v>152</v>
      </c>
      <c r="C35" s="201"/>
      <c r="D35" s="202" t="s">
        <v>160</v>
      </c>
      <c r="E35" s="202" t="s">
        <v>161</v>
      </c>
      <c r="F35" s="199">
        <v>1450</v>
      </c>
      <c r="G35" s="199"/>
      <c r="H35" s="199">
        <v>1450</v>
      </c>
      <c r="I35" s="206"/>
    </row>
    <row r="36" ht="23.1" customHeight="1" spans="1:9">
      <c r="A36" s="200" t="s">
        <v>105</v>
      </c>
      <c r="B36" s="200" t="s">
        <v>152</v>
      </c>
      <c r="C36" s="200" t="s">
        <v>107</v>
      </c>
      <c r="D36" s="203" t="s">
        <v>162</v>
      </c>
      <c r="E36" s="203" t="s">
        <v>111</v>
      </c>
      <c r="F36" s="204">
        <v>1200</v>
      </c>
      <c r="G36" s="204"/>
      <c r="H36" s="204">
        <v>1200</v>
      </c>
      <c r="I36" s="206"/>
    </row>
    <row r="37" ht="23.1" customHeight="1" spans="1:9">
      <c r="A37" s="200" t="s">
        <v>105</v>
      </c>
      <c r="B37" s="200" t="s">
        <v>152</v>
      </c>
      <c r="C37" s="200" t="s">
        <v>112</v>
      </c>
      <c r="D37" s="203" t="s">
        <v>163</v>
      </c>
      <c r="E37" s="203" t="s">
        <v>114</v>
      </c>
      <c r="F37" s="204">
        <v>250</v>
      </c>
      <c r="G37" s="204"/>
      <c r="H37" s="204">
        <v>250</v>
      </c>
      <c r="I37" s="206"/>
    </row>
    <row r="38" ht="23.1" customHeight="1" spans="1:9">
      <c r="A38" s="200" t="s">
        <v>105</v>
      </c>
      <c r="B38" s="200" t="s">
        <v>124</v>
      </c>
      <c r="C38" s="201"/>
      <c r="D38" s="202" t="s">
        <v>164</v>
      </c>
      <c r="E38" s="202" t="s">
        <v>165</v>
      </c>
      <c r="F38" s="199">
        <v>79.1741</v>
      </c>
      <c r="G38" s="199">
        <v>79.1741</v>
      </c>
      <c r="H38" s="199"/>
      <c r="I38" s="206"/>
    </row>
    <row r="39" ht="23.1" customHeight="1" spans="1:9">
      <c r="A39" s="200" t="s">
        <v>105</v>
      </c>
      <c r="B39" s="200" t="s">
        <v>124</v>
      </c>
      <c r="C39" s="200" t="s">
        <v>107</v>
      </c>
      <c r="D39" s="203" t="s">
        <v>166</v>
      </c>
      <c r="E39" s="203" t="s">
        <v>111</v>
      </c>
      <c r="F39" s="204">
        <v>79.1741</v>
      </c>
      <c r="G39" s="204">
        <v>79.1741</v>
      </c>
      <c r="H39" s="204"/>
      <c r="I39" s="206"/>
    </row>
    <row r="40" ht="23.1" customHeight="1" spans="1:9">
      <c r="A40" s="200" t="s">
        <v>105</v>
      </c>
      <c r="B40" s="200" t="s">
        <v>167</v>
      </c>
      <c r="C40" s="201"/>
      <c r="D40" s="202" t="s">
        <v>168</v>
      </c>
      <c r="E40" s="202" t="s">
        <v>169</v>
      </c>
      <c r="F40" s="199">
        <v>1303.5562</v>
      </c>
      <c r="G40" s="199">
        <v>648.5562</v>
      </c>
      <c r="H40" s="199">
        <v>655</v>
      </c>
      <c r="I40" s="206"/>
    </row>
    <row r="41" ht="23.1" customHeight="1" spans="1:9">
      <c r="A41" s="200" t="s">
        <v>105</v>
      </c>
      <c r="B41" s="200" t="s">
        <v>167</v>
      </c>
      <c r="C41" s="200" t="s">
        <v>107</v>
      </c>
      <c r="D41" s="203" t="s">
        <v>170</v>
      </c>
      <c r="E41" s="203" t="s">
        <v>111</v>
      </c>
      <c r="F41" s="204">
        <v>648.5562</v>
      </c>
      <c r="G41" s="204">
        <v>648.5562</v>
      </c>
      <c r="H41" s="204"/>
      <c r="I41" s="206"/>
    </row>
    <row r="42" ht="23.1" customHeight="1" spans="1:9">
      <c r="A42" s="200" t="s">
        <v>105</v>
      </c>
      <c r="B42" s="200" t="s">
        <v>167</v>
      </c>
      <c r="C42" s="200" t="s">
        <v>112</v>
      </c>
      <c r="D42" s="203" t="s">
        <v>171</v>
      </c>
      <c r="E42" s="203" t="s">
        <v>114</v>
      </c>
      <c r="F42" s="204">
        <v>625</v>
      </c>
      <c r="G42" s="204"/>
      <c r="H42" s="204">
        <v>625</v>
      </c>
      <c r="I42" s="206"/>
    </row>
    <row r="43" ht="23.1" customHeight="1" spans="1:9">
      <c r="A43" s="200" t="s">
        <v>105</v>
      </c>
      <c r="B43" s="200" t="s">
        <v>167</v>
      </c>
      <c r="C43" s="200" t="s">
        <v>121</v>
      </c>
      <c r="D43" s="203" t="s">
        <v>172</v>
      </c>
      <c r="E43" s="203" t="s">
        <v>173</v>
      </c>
      <c r="F43" s="204">
        <v>30</v>
      </c>
      <c r="G43" s="204"/>
      <c r="H43" s="204">
        <v>30</v>
      </c>
      <c r="I43" s="206"/>
    </row>
    <row r="44" ht="23.1" customHeight="1" spans="1:9">
      <c r="A44" s="200" t="s">
        <v>105</v>
      </c>
      <c r="B44" s="200" t="s">
        <v>174</v>
      </c>
      <c r="C44" s="201"/>
      <c r="D44" s="202" t="s">
        <v>175</v>
      </c>
      <c r="E44" s="202" t="s">
        <v>176</v>
      </c>
      <c r="F44" s="199">
        <v>810.0207</v>
      </c>
      <c r="G44" s="199">
        <v>90.0207</v>
      </c>
      <c r="H44" s="199">
        <v>720</v>
      </c>
      <c r="I44" s="206"/>
    </row>
    <row r="45" ht="23.1" customHeight="1" spans="1:9">
      <c r="A45" s="200" t="s">
        <v>105</v>
      </c>
      <c r="B45" s="200" t="s">
        <v>174</v>
      </c>
      <c r="C45" s="200" t="s">
        <v>107</v>
      </c>
      <c r="D45" s="203" t="s">
        <v>177</v>
      </c>
      <c r="E45" s="203" t="s">
        <v>111</v>
      </c>
      <c r="F45" s="204">
        <v>90.0207</v>
      </c>
      <c r="G45" s="204">
        <v>90.0207</v>
      </c>
      <c r="H45" s="204"/>
      <c r="I45" s="206"/>
    </row>
    <row r="46" ht="23.1" customHeight="1" spans="1:9">
      <c r="A46" s="200" t="s">
        <v>105</v>
      </c>
      <c r="B46" s="200" t="s">
        <v>174</v>
      </c>
      <c r="C46" s="200" t="s">
        <v>112</v>
      </c>
      <c r="D46" s="203" t="s">
        <v>178</v>
      </c>
      <c r="E46" s="203" t="s">
        <v>114</v>
      </c>
      <c r="F46" s="204">
        <v>120</v>
      </c>
      <c r="G46" s="204"/>
      <c r="H46" s="204">
        <v>120</v>
      </c>
      <c r="I46" s="206"/>
    </row>
    <row r="47" ht="23.1" customHeight="1" spans="1:9">
      <c r="A47" s="200" t="s">
        <v>105</v>
      </c>
      <c r="B47" s="200" t="s">
        <v>174</v>
      </c>
      <c r="C47" s="200" t="s">
        <v>124</v>
      </c>
      <c r="D47" s="203" t="s">
        <v>179</v>
      </c>
      <c r="E47" s="203" t="s">
        <v>180</v>
      </c>
      <c r="F47" s="204">
        <v>600</v>
      </c>
      <c r="G47" s="204"/>
      <c r="H47" s="204">
        <v>600</v>
      </c>
      <c r="I47" s="206"/>
    </row>
    <row r="48" ht="23.1" customHeight="1" spans="1:9">
      <c r="A48" s="200" t="s">
        <v>105</v>
      </c>
      <c r="B48" s="200" t="s">
        <v>181</v>
      </c>
      <c r="C48" s="201"/>
      <c r="D48" s="202" t="s">
        <v>182</v>
      </c>
      <c r="E48" s="202" t="s">
        <v>183</v>
      </c>
      <c r="F48" s="199">
        <v>7</v>
      </c>
      <c r="G48" s="199"/>
      <c r="H48" s="199">
        <v>7</v>
      </c>
      <c r="I48" s="206"/>
    </row>
    <row r="49" ht="23.1" customHeight="1" spans="1:9">
      <c r="A49" s="200" t="s">
        <v>105</v>
      </c>
      <c r="B49" s="200" t="s">
        <v>181</v>
      </c>
      <c r="C49" s="200" t="s">
        <v>118</v>
      </c>
      <c r="D49" s="203" t="s">
        <v>184</v>
      </c>
      <c r="E49" s="203" t="s">
        <v>185</v>
      </c>
      <c r="F49" s="204">
        <v>7</v>
      </c>
      <c r="G49" s="204"/>
      <c r="H49" s="204">
        <v>7</v>
      </c>
      <c r="I49" s="206"/>
    </row>
    <row r="50" ht="23.1" customHeight="1" spans="1:9">
      <c r="A50" s="200" t="s">
        <v>105</v>
      </c>
      <c r="B50" s="200" t="s">
        <v>186</v>
      </c>
      <c r="C50" s="201"/>
      <c r="D50" s="202" t="s">
        <v>187</v>
      </c>
      <c r="E50" s="202" t="s">
        <v>188</v>
      </c>
      <c r="F50" s="199">
        <v>48.7423</v>
      </c>
      <c r="G50" s="199">
        <v>44.7423</v>
      </c>
      <c r="H50" s="199">
        <v>4</v>
      </c>
      <c r="I50" s="206"/>
    </row>
    <row r="51" ht="23.1" customHeight="1" spans="1:9">
      <c r="A51" s="200" t="s">
        <v>105</v>
      </c>
      <c r="B51" s="200" t="s">
        <v>186</v>
      </c>
      <c r="C51" s="200" t="s">
        <v>107</v>
      </c>
      <c r="D51" s="203" t="s">
        <v>189</v>
      </c>
      <c r="E51" s="203" t="s">
        <v>111</v>
      </c>
      <c r="F51" s="204">
        <v>44.7423</v>
      </c>
      <c r="G51" s="204">
        <v>44.7423</v>
      </c>
      <c r="H51" s="204"/>
      <c r="I51" s="206"/>
    </row>
    <row r="52" ht="23.1" customHeight="1" spans="1:9">
      <c r="A52" s="200" t="s">
        <v>105</v>
      </c>
      <c r="B52" s="200" t="s">
        <v>186</v>
      </c>
      <c r="C52" s="200" t="s">
        <v>112</v>
      </c>
      <c r="D52" s="203" t="s">
        <v>190</v>
      </c>
      <c r="E52" s="203" t="s">
        <v>114</v>
      </c>
      <c r="F52" s="204">
        <v>4</v>
      </c>
      <c r="G52" s="204"/>
      <c r="H52" s="204">
        <v>4</v>
      </c>
      <c r="I52" s="206"/>
    </row>
    <row r="53" ht="23.1" customHeight="1" spans="1:9">
      <c r="A53" s="200" t="s">
        <v>105</v>
      </c>
      <c r="B53" s="200" t="s">
        <v>191</v>
      </c>
      <c r="C53" s="201"/>
      <c r="D53" s="202" t="s">
        <v>192</v>
      </c>
      <c r="E53" s="202" t="s">
        <v>193</v>
      </c>
      <c r="F53" s="199">
        <v>182.4733</v>
      </c>
      <c r="G53" s="199">
        <v>113.7733</v>
      </c>
      <c r="H53" s="199">
        <v>68.7</v>
      </c>
      <c r="I53" s="206"/>
    </row>
    <row r="54" ht="23.1" customHeight="1" spans="1:9">
      <c r="A54" s="200" t="s">
        <v>105</v>
      </c>
      <c r="B54" s="200" t="s">
        <v>191</v>
      </c>
      <c r="C54" s="200" t="s">
        <v>107</v>
      </c>
      <c r="D54" s="203" t="s">
        <v>194</v>
      </c>
      <c r="E54" s="203" t="s">
        <v>111</v>
      </c>
      <c r="F54" s="204">
        <v>113.7733</v>
      </c>
      <c r="G54" s="204">
        <v>113.7733</v>
      </c>
      <c r="H54" s="204"/>
      <c r="I54" s="206"/>
    </row>
    <row r="55" ht="23.1" customHeight="1" spans="1:9">
      <c r="A55" s="200" t="s">
        <v>105</v>
      </c>
      <c r="B55" s="200" t="s">
        <v>191</v>
      </c>
      <c r="C55" s="200" t="s">
        <v>112</v>
      </c>
      <c r="D55" s="203" t="s">
        <v>195</v>
      </c>
      <c r="E55" s="203" t="s">
        <v>114</v>
      </c>
      <c r="F55" s="204">
        <v>44.7</v>
      </c>
      <c r="G55" s="204"/>
      <c r="H55" s="204">
        <v>44.7</v>
      </c>
      <c r="I55" s="206"/>
    </row>
    <row r="56" ht="23.1" customHeight="1" spans="1:9">
      <c r="A56" s="200" t="s">
        <v>105</v>
      </c>
      <c r="B56" s="200" t="s">
        <v>191</v>
      </c>
      <c r="C56" s="200" t="s">
        <v>121</v>
      </c>
      <c r="D56" s="203" t="s">
        <v>196</v>
      </c>
      <c r="E56" s="203" t="s">
        <v>197</v>
      </c>
      <c r="F56" s="204">
        <v>24</v>
      </c>
      <c r="G56" s="204"/>
      <c r="H56" s="204">
        <v>24</v>
      </c>
      <c r="I56" s="206"/>
    </row>
    <row r="57" ht="23.1" customHeight="1" spans="1:9">
      <c r="A57" s="200" t="s">
        <v>105</v>
      </c>
      <c r="B57" s="200" t="s">
        <v>198</v>
      </c>
      <c r="C57" s="201"/>
      <c r="D57" s="202" t="s">
        <v>199</v>
      </c>
      <c r="E57" s="202" t="s">
        <v>200</v>
      </c>
      <c r="F57" s="199">
        <v>720.584571</v>
      </c>
      <c r="G57" s="199">
        <v>607.584571</v>
      </c>
      <c r="H57" s="199">
        <v>113</v>
      </c>
      <c r="I57" s="206"/>
    </row>
    <row r="58" ht="23.1" customHeight="1" spans="1:9">
      <c r="A58" s="200" t="s">
        <v>105</v>
      </c>
      <c r="B58" s="200" t="s">
        <v>198</v>
      </c>
      <c r="C58" s="200" t="s">
        <v>107</v>
      </c>
      <c r="D58" s="203" t="s">
        <v>201</v>
      </c>
      <c r="E58" s="203" t="s">
        <v>111</v>
      </c>
      <c r="F58" s="204">
        <v>550.804671</v>
      </c>
      <c r="G58" s="204">
        <v>546.804671</v>
      </c>
      <c r="H58" s="204">
        <v>4</v>
      </c>
      <c r="I58" s="206"/>
    </row>
    <row r="59" ht="23.1" customHeight="1" spans="1:9">
      <c r="A59" s="200" t="s">
        <v>105</v>
      </c>
      <c r="B59" s="200" t="s">
        <v>198</v>
      </c>
      <c r="C59" s="200" t="s">
        <v>112</v>
      </c>
      <c r="D59" s="203" t="s">
        <v>202</v>
      </c>
      <c r="E59" s="203" t="s">
        <v>114</v>
      </c>
      <c r="F59" s="204">
        <v>52</v>
      </c>
      <c r="G59" s="204"/>
      <c r="H59" s="204">
        <v>52</v>
      </c>
      <c r="I59" s="206"/>
    </row>
    <row r="60" ht="23.1" customHeight="1" spans="1:9">
      <c r="A60" s="200" t="s">
        <v>105</v>
      </c>
      <c r="B60" s="200" t="s">
        <v>198</v>
      </c>
      <c r="C60" s="200" t="s">
        <v>140</v>
      </c>
      <c r="D60" s="203" t="s">
        <v>203</v>
      </c>
      <c r="E60" s="203" t="s">
        <v>142</v>
      </c>
      <c r="F60" s="204">
        <v>117.7799</v>
      </c>
      <c r="G60" s="204">
        <v>60.7799</v>
      </c>
      <c r="H60" s="204">
        <v>57</v>
      </c>
      <c r="I60" s="206"/>
    </row>
    <row r="61" ht="23.1" customHeight="1" spans="1:9">
      <c r="A61" s="200" t="s">
        <v>105</v>
      </c>
      <c r="B61" s="200" t="s">
        <v>204</v>
      </c>
      <c r="C61" s="201"/>
      <c r="D61" s="202" t="s">
        <v>205</v>
      </c>
      <c r="E61" s="202" t="s">
        <v>206</v>
      </c>
      <c r="F61" s="199">
        <v>703.6534</v>
      </c>
      <c r="G61" s="199">
        <v>353.6534</v>
      </c>
      <c r="H61" s="199">
        <v>350</v>
      </c>
      <c r="I61" s="206"/>
    </row>
    <row r="62" ht="23.1" customHeight="1" spans="1:9">
      <c r="A62" s="200" t="s">
        <v>105</v>
      </c>
      <c r="B62" s="200" t="s">
        <v>204</v>
      </c>
      <c r="C62" s="200" t="s">
        <v>107</v>
      </c>
      <c r="D62" s="203" t="s">
        <v>207</v>
      </c>
      <c r="E62" s="203" t="s">
        <v>111</v>
      </c>
      <c r="F62" s="204">
        <v>360.6534</v>
      </c>
      <c r="G62" s="204">
        <v>353.6534</v>
      </c>
      <c r="H62" s="204">
        <v>7</v>
      </c>
      <c r="I62" s="206"/>
    </row>
    <row r="63" ht="23.1" customHeight="1" spans="1:9">
      <c r="A63" s="200" t="s">
        <v>105</v>
      </c>
      <c r="B63" s="200" t="s">
        <v>204</v>
      </c>
      <c r="C63" s="200" t="s">
        <v>112</v>
      </c>
      <c r="D63" s="203" t="s">
        <v>208</v>
      </c>
      <c r="E63" s="203" t="s">
        <v>114</v>
      </c>
      <c r="F63" s="204">
        <v>187</v>
      </c>
      <c r="G63" s="204"/>
      <c r="H63" s="204">
        <v>187</v>
      </c>
      <c r="I63" s="206"/>
    </row>
    <row r="64" ht="23.1" customHeight="1" spans="1:9">
      <c r="A64" s="200" t="s">
        <v>105</v>
      </c>
      <c r="B64" s="200" t="s">
        <v>204</v>
      </c>
      <c r="C64" s="200" t="s">
        <v>118</v>
      </c>
      <c r="D64" s="203" t="s">
        <v>209</v>
      </c>
      <c r="E64" s="203" t="s">
        <v>210</v>
      </c>
      <c r="F64" s="204">
        <v>156</v>
      </c>
      <c r="G64" s="204"/>
      <c r="H64" s="204">
        <v>156</v>
      </c>
      <c r="I64" s="206"/>
    </row>
    <row r="65" ht="23.1" customHeight="1" spans="1:9">
      <c r="A65" s="200" t="s">
        <v>105</v>
      </c>
      <c r="B65" s="200" t="s">
        <v>211</v>
      </c>
      <c r="C65" s="201"/>
      <c r="D65" s="202" t="s">
        <v>212</v>
      </c>
      <c r="E65" s="202" t="s">
        <v>213</v>
      </c>
      <c r="F65" s="199">
        <v>384.6887</v>
      </c>
      <c r="G65" s="199">
        <v>152.2047</v>
      </c>
      <c r="H65" s="199">
        <v>232.484</v>
      </c>
      <c r="I65" s="206"/>
    </row>
    <row r="66" ht="23.1" customHeight="1" spans="1:9">
      <c r="A66" s="200" t="s">
        <v>105</v>
      </c>
      <c r="B66" s="200" t="s">
        <v>211</v>
      </c>
      <c r="C66" s="200" t="s">
        <v>107</v>
      </c>
      <c r="D66" s="203" t="s">
        <v>214</v>
      </c>
      <c r="E66" s="203" t="s">
        <v>111</v>
      </c>
      <c r="F66" s="204">
        <v>106.5597</v>
      </c>
      <c r="G66" s="204">
        <v>100.5597</v>
      </c>
      <c r="H66" s="204">
        <v>6</v>
      </c>
      <c r="I66" s="206"/>
    </row>
    <row r="67" ht="23.1" customHeight="1" spans="1:9">
      <c r="A67" s="200" t="s">
        <v>105</v>
      </c>
      <c r="B67" s="200" t="s">
        <v>211</v>
      </c>
      <c r="C67" s="200" t="s">
        <v>112</v>
      </c>
      <c r="D67" s="203" t="s">
        <v>215</v>
      </c>
      <c r="E67" s="203" t="s">
        <v>114</v>
      </c>
      <c r="F67" s="204">
        <v>79.484</v>
      </c>
      <c r="G67" s="204"/>
      <c r="H67" s="204">
        <v>79.484</v>
      </c>
      <c r="I67" s="206"/>
    </row>
    <row r="68" ht="23.1" customHeight="1" spans="1:9">
      <c r="A68" s="200" t="s">
        <v>105</v>
      </c>
      <c r="B68" s="200" t="s">
        <v>211</v>
      </c>
      <c r="C68" s="200" t="s">
        <v>140</v>
      </c>
      <c r="D68" s="203" t="s">
        <v>216</v>
      </c>
      <c r="E68" s="203" t="s">
        <v>142</v>
      </c>
      <c r="F68" s="204">
        <v>196.645</v>
      </c>
      <c r="G68" s="204">
        <v>51.645</v>
      </c>
      <c r="H68" s="204">
        <v>145</v>
      </c>
      <c r="I68" s="206"/>
    </row>
    <row r="69" ht="23.1" customHeight="1" spans="1:9">
      <c r="A69" s="200" t="s">
        <v>105</v>
      </c>
      <c r="B69" s="200" t="s">
        <v>211</v>
      </c>
      <c r="C69" s="200" t="s">
        <v>217</v>
      </c>
      <c r="D69" s="203" t="s">
        <v>218</v>
      </c>
      <c r="E69" s="203" t="s">
        <v>219</v>
      </c>
      <c r="F69" s="204">
        <v>2</v>
      </c>
      <c r="G69" s="204"/>
      <c r="H69" s="204">
        <v>2</v>
      </c>
      <c r="I69" s="206"/>
    </row>
    <row r="70" ht="23.1" customHeight="1" spans="1:9">
      <c r="A70" s="200" t="s">
        <v>105</v>
      </c>
      <c r="B70" s="200" t="s">
        <v>220</v>
      </c>
      <c r="C70" s="201"/>
      <c r="D70" s="202" t="s">
        <v>221</v>
      </c>
      <c r="E70" s="202" t="s">
        <v>222</v>
      </c>
      <c r="F70" s="199">
        <v>160.7687</v>
      </c>
      <c r="G70" s="199">
        <v>95.7687</v>
      </c>
      <c r="H70" s="199">
        <v>65</v>
      </c>
      <c r="I70" s="206"/>
    </row>
    <row r="71" ht="23.1" customHeight="1" spans="1:9">
      <c r="A71" s="200" t="s">
        <v>105</v>
      </c>
      <c r="B71" s="200" t="s">
        <v>220</v>
      </c>
      <c r="C71" s="200" t="s">
        <v>107</v>
      </c>
      <c r="D71" s="203" t="s">
        <v>223</v>
      </c>
      <c r="E71" s="203" t="s">
        <v>111</v>
      </c>
      <c r="F71" s="204">
        <v>95.7687</v>
      </c>
      <c r="G71" s="204">
        <v>95.7687</v>
      </c>
      <c r="H71" s="204"/>
      <c r="I71" s="206"/>
    </row>
    <row r="72" ht="23.1" customHeight="1" spans="1:9">
      <c r="A72" s="200" t="s">
        <v>105</v>
      </c>
      <c r="B72" s="200" t="s">
        <v>220</v>
      </c>
      <c r="C72" s="200" t="s">
        <v>112</v>
      </c>
      <c r="D72" s="203" t="s">
        <v>224</v>
      </c>
      <c r="E72" s="203" t="s">
        <v>114</v>
      </c>
      <c r="F72" s="204">
        <v>58</v>
      </c>
      <c r="G72" s="204"/>
      <c r="H72" s="204">
        <v>58</v>
      </c>
      <c r="I72" s="206"/>
    </row>
    <row r="73" ht="23.1" customHeight="1" spans="1:9">
      <c r="A73" s="200" t="s">
        <v>105</v>
      </c>
      <c r="B73" s="200" t="s">
        <v>220</v>
      </c>
      <c r="C73" s="200" t="s">
        <v>118</v>
      </c>
      <c r="D73" s="203" t="s">
        <v>225</v>
      </c>
      <c r="E73" s="203" t="s">
        <v>226</v>
      </c>
      <c r="F73" s="204">
        <v>5</v>
      </c>
      <c r="G73" s="204"/>
      <c r="H73" s="204">
        <v>5</v>
      </c>
      <c r="I73" s="206"/>
    </row>
    <row r="74" ht="23.1" customHeight="1" spans="1:9">
      <c r="A74" s="200" t="s">
        <v>105</v>
      </c>
      <c r="B74" s="200" t="s">
        <v>220</v>
      </c>
      <c r="C74" s="200" t="s">
        <v>147</v>
      </c>
      <c r="D74" s="203" t="s">
        <v>227</v>
      </c>
      <c r="E74" s="203" t="s">
        <v>228</v>
      </c>
      <c r="F74" s="204">
        <v>2</v>
      </c>
      <c r="G74" s="204"/>
      <c r="H74" s="204">
        <v>2</v>
      </c>
      <c r="I74" s="206"/>
    </row>
    <row r="75" ht="23.1" customHeight="1" spans="1:9">
      <c r="A75" s="200" t="s">
        <v>105</v>
      </c>
      <c r="B75" s="200" t="s">
        <v>229</v>
      </c>
      <c r="C75" s="201"/>
      <c r="D75" s="202" t="s">
        <v>230</v>
      </c>
      <c r="E75" s="202" t="s">
        <v>231</v>
      </c>
      <c r="F75" s="199">
        <v>122</v>
      </c>
      <c r="G75" s="199"/>
      <c r="H75" s="199">
        <v>122</v>
      </c>
      <c r="I75" s="206"/>
    </row>
    <row r="76" ht="23.1" customHeight="1" spans="1:9">
      <c r="A76" s="200" t="s">
        <v>105</v>
      </c>
      <c r="B76" s="200" t="s">
        <v>229</v>
      </c>
      <c r="C76" s="200" t="s">
        <v>112</v>
      </c>
      <c r="D76" s="203" t="s">
        <v>232</v>
      </c>
      <c r="E76" s="203" t="s">
        <v>114</v>
      </c>
      <c r="F76" s="204">
        <v>122</v>
      </c>
      <c r="G76" s="204"/>
      <c r="H76" s="204">
        <v>122</v>
      </c>
      <c r="I76" s="206"/>
    </row>
    <row r="77" ht="23.1" customHeight="1" spans="1:9">
      <c r="A77" s="200" t="s">
        <v>105</v>
      </c>
      <c r="B77" s="200" t="s">
        <v>233</v>
      </c>
      <c r="C77" s="201"/>
      <c r="D77" s="202" t="s">
        <v>234</v>
      </c>
      <c r="E77" s="202" t="s">
        <v>235</v>
      </c>
      <c r="F77" s="199">
        <v>864.152</v>
      </c>
      <c r="G77" s="199">
        <v>766.852</v>
      </c>
      <c r="H77" s="199">
        <v>97.3</v>
      </c>
      <c r="I77" s="206"/>
    </row>
    <row r="78" ht="23.1" customHeight="1" spans="1:9">
      <c r="A78" s="200" t="s">
        <v>105</v>
      </c>
      <c r="B78" s="200" t="s">
        <v>233</v>
      </c>
      <c r="C78" s="200" t="s">
        <v>107</v>
      </c>
      <c r="D78" s="203" t="s">
        <v>236</v>
      </c>
      <c r="E78" s="203" t="s">
        <v>111</v>
      </c>
      <c r="F78" s="204">
        <v>766.852</v>
      </c>
      <c r="G78" s="204">
        <v>766.852</v>
      </c>
      <c r="H78" s="204"/>
      <c r="I78" s="206"/>
    </row>
    <row r="79" ht="23.1" customHeight="1" spans="1:9">
      <c r="A79" s="200" t="s">
        <v>105</v>
      </c>
      <c r="B79" s="200" t="s">
        <v>233</v>
      </c>
      <c r="C79" s="200" t="s">
        <v>112</v>
      </c>
      <c r="D79" s="203" t="s">
        <v>237</v>
      </c>
      <c r="E79" s="203" t="s">
        <v>114</v>
      </c>
      <c r="F79" s="204">
        <v>10</v>
      </c>
      <c r="G79" s="204"/>
      <c r="H79" s="204">
        <v>10</v>
      </c>
      <c r="I79" s="206"/>
    </row>
    <row r="80" ht="23.1" customHeight="1" spans="1:9">
      <c r="A80" s="200" t="s">
        <v>105</v>
      </c>
      <c r="B80" s="200" t="s">
        <v>233</v>
      </c>
      <c r="C80" s="200" t="s">
        <v>238</v>
      </c>
      <c r="D80" s="203" t="s">
        <v>239</v>
      </c>
      <c r="E80" s="203" t="s">
        <v>240</v>
      </c>
      <c r="F80" s="204">
        <v>2.3</v>
      </c>
      <c r="G80" s="204"/>
      <c r="H80" s="204">
        <v>2.3</v>
      </c>
      <c r="I80" s="206"/>
    </row>
    <row r="81" ht="23.1" customHeight="1" spans="1:9">
      <c r="A81" s="200" t="s">
        <v>105</v>
      </c>
      <c r="B81" s="200" t="s">
        <v>233</v>
      </c>
      <c r="C81" s="200" t="s">
        <v>241</v>
      </c>
      <c r="D81" s="203" t="s">
        <v>242</v>
      </c>
      <c r="E81" s="203" t="s">
        <v>243</v>
      </c>
      <c r="F81" s="204">
        <v>85</v>
      </c>
      <c r="G81" s="204"/>
      <c r="H81" s="204">
        <v>85</v>
      </c>
      <c r="I81" s="206"/>
    </row>
    <row r="82" ht="23.1" customHeight="1" spans="1:9">
      <c r="A82" s="200" t="s">
        <v>105</v>
      </c>
      <c r="B82" s="200" t="s">
        <v>244</v>
      </c>
      <c r="C82" s="201"/>
      <c r="D82" s="202" t="s">
        <v>245</v>
      </c>
      <c r="E82" s="202" t="s">
        <v>246</v>
      </c>
      <c r="F82" s="199">
        <v>142.0956</v>
      </c>
      <c r="G82" s="199">
        <v>94.0956</v>
      </c>
      <c r="H82" s="199">
        <v>48</v>
      </c>
      <c r="I82" s="206"/>
    </row>
    <row r="83" ht="23.1" customHeight="1" spans="1:9">
      <c r="A83" s="200" t="s">
        <v>105</v>
      </c>
      <c r="B83" s="200" t="s">
        <v>244</v>
      </c>
      <c r="C83" s="200" t="s">
        <v>107</v>
      </c>
      <c r="D83" s="203" t="s">
        <v>247</v>
      </c>
      <c r="E83" s="203" t="s">
        <v>111</v>
      </c>
      <c r="F83" s="204">
        <v>94.0956</v>
      </c>
      <c r="G83" s="204">
        <v>94.0956</v>
      </c>
      <c r="H83" s="204"/>
      <c r="I83" s="206"/>
    </row>
    <row r="84" ht="23.1" customHeight="1" spans="1:9">
      <c r="A84" s="200" t="s">
        <v>105</v>
      </c>
      <c r="B84" s="200" t="s">
        <v>244</v>
      </c>
      <c r="C84" s="200" t="s">
        <v>112</v>
      </c>
      <c r="D84" s="203" t="s">
        <v>248</v>
      </c>
      <c r="E84" s="203" t="s">
        <v>114</v>
      </c>
      <c r="F84" s="204">
        <v>48</v>
      </c>
      <c r="G84" s="204"/>
      <c r="H84" s="204">
        <v>48</v>
      </c>
      <c r="I84" s="206"/>
    </row>
    <row r="85" ht="23.1" customHeight="1" spans="1:9">
      <c r="A85" s="200" t="s">
        <v>249</v>
      </c>
      <c r="B85" s="201"/>
      <c r="C85" s="201"/>
      <c r="D85" s="202" t="s">
        <v>249</v>
      </c>
      <c r="E85" s="202" t="s">
        <v>250</v>
      </c>
      <c r="F85" s="199">
        <v>460.117</v>
      </c>
      <c r="G85" s="199">
        <v>110.517</v>
      </c>
      <c r="H85" s="199">
        <v>349.6</v>
      </c>
      <c r="I85" s="206"/>
    </row>
    <row r="86" ht="23.1" customHeight="1" spans="1:9">
      <c r="A86" s="200" t="s">
        <v>249</v>
      </c>
      <c r="B86" s="200" t="s">
        <v>121</v>
      </c>
      <c r="C86" s="201"/>
      <c r="D86" s="202" t="s">
        <v>251</v>
      </c>
      <c r="E86" s="202" t="s">
        <v>252</v>
      </c>
      <c r="F86" s="199">
        <v>135.517</v>
      </c>
      <c r="G86" s="199">
        <v>110.517</v>
      </c>
      <c r="H86" s="199">
        <v>25</v>
      </c>
      <c r="I86" s="206"/>
    </row>
    <row r="87" ht="23.1" customHeight="1" spans="1:9">
      <c r="A87" s="200" t="s">
        <v>249</v>
      </c>
      <c r="B87" s="200" t="s">
        <v>121</v>
      </c>
      <c r="C87" s="200" t="s">
        <v>115</v>
      </c>
      <c r="D87" s="203" t="s">
        <v>253</v>
      </c>
      <c r="E87" s="203" t="s">
        <v>254</v>
      </c>
      <c r="F87" s="204">
        <v>135.517</v>
      </c>
      <c r="G87" s="204">
        <v>110.517</v>
      </c>
      <c r="H87" s="204">
        <v>25</v>
      </c>
      <c r="I87" s="206"/>
    </row>
    <row r="88" ht="23.1" customHeight="1" spans="1:9">
      <c r="A88" s="200" t="s">
        <v>249</v>
      </c>
      <c r="B88" s="200" t="s">
        <v>217</v>
      </c>
      <c r="C88" s="201"/>
      <c r="D88" s="202" t="s">
        <v>255</v>
      </c>
      <c r="E88" s="202" t="s">
        <v>256</v>
      </c>
      <c r="F88" s="199">
        <v>324.6</v>
      </c>
      <c r="G88" s="199"/>
      <c r="H88" s="199">
        <v>324.6</v>
      </c>
      <c r="I88" s="206"/>
    </row>
    <row r="89" ht="23.1" customHeight="1" spans="1:9">
      <c r="A89" s="200" t="s">
        <v>249</v>
      </c>
      <c r="B89" s="200" t="s">
        <v>217</v>
      </c>
      <c r="C89" s="200" t="s">
        <v>217</v>
      </c>
      <c r="D89" s="203" t="s">
        <v>257</v>
      </c>
      <c r="E89" s="203" t="s">
        <v>258</v>
      </c>
      <c r="F89" s="204">
        <v>324.6</v>
      </c>
      <c r="G89" s="204"/>
      <c r="H89" s="204">
        <v>324.6</v>
      </c>
      <c r="I89" s="206"/>
    </row>
    <row r="90" ht="23.1" customHeight="1" spans="1:9">
      <c r="A90" s="200" t="s">
        <v>259</v>
      </c>
      <c r="B90" s="201"/>
      <c r="C90" s="201"/>
      <c r="D90" s="202" t="s">
        <v>259</v>
      </c>
      <c r="E90" s="202" t="s">
        <v>260</v>
      </c>
      <c r="F90" s="199">
        <v>1338.575</v>
      </c>
      <c r="G90" s="199">
        <v>287.575</v>
      </c>
      <c r="H90" s="199">
        <v>1051</v>
      </c>
      <c r="I90" s="206"/>
    </row>
    <row r="91" ht="23.1" customHeight="1" spans="1:9">
      <c r="A91" s="200" t="s">
        <v>259</v>
      </c>
      <c r="B91" s="200" t="s">
        <v>112</v>
      </c>
      <c r="C91" s="201"/>
      <c r="D91" s="202" t="s">
        <v>261</v>
      </c>
      <c r="E91" s="202" t="s">
        <v>262</v>
      </c>
      <c r="F91" s="199">
        <v>137</v>
      </c>
      <c r="G91" s="199"/>
      <c r="H91" s="199">
        <v>137</v>
      </c>
      <c r="I91" s="206"/>
    </row>
    <row r="92" ht="23.1" customHeight="1" spans="1:9">
      <c r="A92" s="200" t="s">
        <v>259</v>
      </c>
      <c r="B92" s="200" t="s">
        <v>112</v>
      </c>
      <c r="C92" s="200" t="s">
        <v>112</v>
      </c>
      <c r="D92" s="203" t="s">
        <v>263</v>
      </c>
      <c r="E92" s="203" t="s">
        <v>114</v>
      </c>
      <c r="F92" s="204">
        <v>137</v>
      </c>
      <c r="G92" s="204"/>
      <c r="H92" s="204">
        <v>137</v>
      </c>
      <c r="I92" s="206"/>
    </row>
    <row r="93" ht="23.1" customHeight="1" spans="1:9">
      <c r="A93" s="200" t="s">
        <v>259</v>
      </c>
      <c r="B93" s="200" t="s">
        <v>115</v>
      </c>
      <c r="C93" s="201"/>
      <c r="D93" s="202" t="s">
        <v>264</v>
      </c>
      <c r="E93" s="202" t="s">
        <v>265</v>
      </c>
      <c r="F93" s="199">
        <v>14</v>
      </c>
      <c r="G93" s="199"/>
      <c r="H93" s="199">
        <v>14</v>
      </c>
      <c r="I93" s="206"/>
    </row>
    <row r="94" ht="23.1" customHeight="1" spans="1:9">
      <c r="A94" s="200" t="s">
        <v>259</v>
      </c>
      <c r="B94" s="200" t="s">
        <v>115</v>
      </c>
      <c r="C94" s="200" t="s">
        <v>112</v>
      </c>
      <c r="D94" s="203" t="s">
        <v>266</v>
      </c>
      <c r="E94" s="203" t="s">
        <v>114</v>
      </c>
      <c r="F94" s="204">
        <v>14</v>
      </c>
      <c r="G94" s="204"/>
      <c r="H94" s="204">
        <v>14</v>
      </c>
      <c r="I94" s="206"/>
    </row>
    <row r="95" ht="23.1" customHeight="1" spans="1:9">
      <c r="A95" s="200" t="s">
        <v>259</v>
      </c>
      <c r="B95" s="200" t="s">
        <v>121</v>
      </c>
      <c r="C95" s="201"/>
      <c r="D95" s="202" t="s">
        <v>267</v>
      </c>
      <c r="E95" s="202" t="s">
        <v>268</v>
      </c>
      <c r="F95" s="199">
        <v>387.575</v>
      </c>
      <c r="G95" s="199">
        <v>287.575</v>
      </c>
      <c r="H95" s="199">
        <v>100</v>
      </c>
      <c r="I95" s="206"/>
    </row>
    <row r="96" ht="23.1" customHeight="1" spans="1:9">
      <c r="A96" s="200" t="s">
        <v>259</v>
      </c>
      <c r="B96" s="200" t="s">
        <v>121</v>
      </c>
      <c r="C96" s="200" t="s">
        <v>107</v>
      </c>
      <c r="D96" s="203" t="s">
        <v>269</v>
      </c>
      <c r="E96" s="203" t="s">
        <v>111</v>
      </c>
      <c r="F96" s="204">
        <v>287.575</v>
      </c>
      <c r="G96" s="204">
        <v>287.575</v>
      </c>
      <c r="H96" s="204"/>
      <c r="I96" s="206"/>
    </row>
    <row r="97" ht="23.1" customHeight="1" spans="1:9">
      <c r="A97" s="200" t="s">
        <v>259</v>
      </c>
      <c r="B97" s="200" t="s">
        <v>121</v>
      </c>
      <c r="C97" s="200" t="s">
        <v>112</v>
      </c>
      <c r="D97" s="203" t="s">
        <v>270</v>
      </c>
      <c r="E97" s="203" t="s">
        <v>114</v>
      </c>
      <c r="F97" s="204">
        <v>20</v>
      </c>
      <c r="G97" s="204"/>
      <c r="H97" s="204">
        <v>20</v>
      </c>
      <c r="I97" s="206"/>
    </row>
    <row r="98" ht="23.1" customHeight="1" spans="1:9">
      <c r="A98" s="200" t="s">
        <v>259</v>
      </c>
      <c r="B98" s="200" t="s">
        <v>121</v>
      </c>
      <c r="C98" s="200" t="s">
        <v>152</v>
      </c>
      <c r="D98" s="203" t="s">
        <v>271</v>
      </c>
      <c r="E98" s="203" t="s">
        <v>272</v>
      </c>
      <c r="F98" s="204">
        <v>50</v>
      </c>
      <c r="G98" s="204"/>
      <c r="H98" s="204">
        <v>50</v>
      </c>
      <c r="I98" s="206"/>
    </row>
    <row r="99" ht="23.1" customHeight="1" spans="1:9">
      <c r="A99" s="200" t="s">
        <v>259</v>
      </c>
      <c r="B99" s="200" t="s">
        <v>121</v>
      </c>
      <c r="C99" s="200" t="s">
        <v>273</v>
      </c>
      <c r="D99" s="203" t="s">
        <v>274</v>
      </c>
      <c r="E99" s="203" t="s">
        <v>275</v>
      </c>
      <c r="F99" s="204">
        <v>30</v>
      </c>
      <c r="G99" s="204"/>
      <c r="H99" s="204">
        <v>30</v>
      </c>
      <c r="I99" s="206"/>
    </row>
    <row r="100" ht="23.1" customHeight="1" spans="1:9">
      <c r="A100" s="200" t="s">
        <v>259</v>
      </c>
      <c r="B100" s="200" t="s">
        <v>217</v>
      </c>
      <c r="C100" s="201"/>
      <c r="D100" s="202" t="s">
        <v>276</v>
      </c>
      <c r="E100" s="202" t="s">
        <v>277</v>
      </c>
      <c r="F100" s="199">
        <v>800</v>
      </c>
      <c r="G100" s="199"/>
      <c r="H100" s="199">
        <v>800</v>
      </c>
      <c r="I100" s="206"/>
    </row>
    <row r="101" ht="23.1" customHeight="1" spans="1:9">
      <c r="A101" s="200" t="s">
        <v>259</v>
      </c>
      <c r="B101" s="200" t="s">
        <v>217</v>
      </c>
      <c r="C101" s="200" t="s">
        <v>217</v>
      </c>
      <c r="D101" s="203" t="s">
        <v>278</v>
      </c>
      <c r="E101" s="203" t="s">
        <v>279</v>
      </c>
      <c r="F101" s="204">
        <v>800</v>
      </c>
      <c r="G101" s="204"/>
      <c r="H101" s="204">
        <v>800</v>
      </c>
      <c r="I101" s="206"/>
    </row>
    <row r="102" ht="23.1" customHeight="1" spans="1:9">
      <c r="A102" s="200" t="s">
        <v>280</v>
      </c>
      <c r="B102" s="201"/>
      <c r="C102" s="201"/>
      <c r="D102" s="202" t="s">
        <v>280</v>
      </c>
      <c r="E102" s="202" t="s">
        <v>281</v>
      </c>
      <c r="F102" s="199">
        <v>23460.045144</v>
      </c>
      <c r="G102" s="199">
        <v>16589.395844</v>
      </c>
      <c r="H102" s="199">
        <v>6870.6493</v>
      </c>
      <c r="I102" s="206"/>
    </row>
    <row r="103" ht="23.1" customHeight="1" spans="1:9">
      <c r="A103" s="200" t="s">
        <v>280</v>
      </c>
      <c r="B103" s="200" t="s">
        <v>107</v>
      </c>
      <c r="C103" s="201"/>
      <c r="D103" s="202" t="s">
        <v>282</v>
      </c>
      <c r="E103" s="202" t="s">
        <v>283</v>
      </c>
      <c r="F103" s="199">
        <v>1169.6363</v>
      </c>
      <c r="G103" s="199">
        <v>787.9723</v>
      </c>
      <c r="H103" s="199">
        <v>381.664</v>
      </c>
      <c r="I103" s="206"/>
    </row>
    <row r="104" ht="23.1" customHeight="1" spans="1:9">
      <c r="A104" s="200" t="s">
        <v>280</v>
      </c>
      <c r="B104" s="200" t="s">
        <v>107</v>
      </c>
      <c r="C104" s="200" t="s">
        <v>107</v>
      </c>
      <c r="D104" s="203" t="s">
        <v>284</v>
      </c>
      <c r="E104" s="203" t="s">
        <v>111</v>
      </c>
      <c r="F104" s="204">
        <v>787.9723</v>
      </c>
      <c r="G104" s="204">
        <v>787.9723</v>
      </c>
      <c r="H104" s="204"/>
      <c r="I104" s="206"/>
    </row>
    <row r="105" ht="23.1" customHeight="1" spans="1:9">
      <c r="A105" s="200" t="s">
        <v>280</v>
      </c>
      <c r="B105" s="200" t="s">
        <v>107</v>
      </c>
      <c r="C105" s="200" t="s">
        <v>112</v>
      </c>
      <c r="D105" s="203" t="s">
        <v>285</v>
      </c>
      <c r="E105" s="203" t="s">
        <v>114</v>
      </c>
      <c r="F105" s="204">
        <v>381.664</v>
      </c>
      <c r="G105" s="204"/>
      <c r="H105" s="204">
        <v>381.664</v>
      </c>
      <c r="I105" s="206"/>
    </row>
    <row r="106" ht="23.1" customHeight="1" spans="1:9">
      <c r="A106" s="200" t="s">
        <v>280</v>
      </c>
      <c r="B106" s="200" t="s">
        <v>112</v>
      </c>
      <c r="C106" s="201"/>
      <c r="D106" s="202" t="s">
        <v>286</v>
      </c>
      <c r="E106" s="202" t="s">
        <v>287</v>
      </c>
      <c r="F106" s="199">
        <v>20568.008844</v>
      </c>
      <c r="G106" s="199">
        <v>15801.423544</v>
      </c>
      <c r="H106" s="199">
        <v>4766.5853</v>
      </c>
      <c r="I106" s="206"/>
    </row>
    <row r="107" ht="23.1" customHeight="1" spans="1:9">
      <c r="A107" s="200" t="s">
        <v>280</v>
      </c>
      <c r="B107" s="200" t="s">
        <v>112</v>
      </c>
      <c r="C107" s="200" t="s">
        <v>107</v>
      </c>
      <c r="D107" s="203" t="s">
        <v>288</v>
      </c>
      <c r="E107" s="203" t="s">
        <v>289</v>
      </c>
      <c r="F107" s="204">
        <v>1498.22195</v>
      </c>
      <c r="G107" s="204">
        <v>320.02195</v>
      </c>
      <c r="H107" s="204">
        <v>1178.2</v>
      </c>
      <c r="I107" s="206"/>
    </row>
    <row r="108" ht="23.1" customHeight="1" spans="1:9">
      <c r="A108" s="200" t="s">
        <v>280</v>
      </c>
      <c r="B108" s="200" t="s">
        <v>112</v>
      </c>
      <c r="C108" s="200" t="s">
        <v>112</v>
      </c>
      <c r="D108" s="203" t="s">
        <v>290</v>
      </c>
      <c r="E108" s="203" t="s">
        <v>291</v>
      </c>
      <c r="F108" s="204">
        <v>16635.005726</v>
      </c>
      <c r="G108" s="204">
        <v>13843.081926</v>
      </c>
      <c r="H108" s="204">
        <v>2791.9238</v>
      </c>
      <c r="I108" s="206"/>
    </row>
    <row r="109" ht="23.1" customHeight="1" spans="1:9">
      <c r="A109" s="200" t="s">
        <v>280</v>
      </c>
      <c r="B109" s="200" t="s">
        <v>112</v>
      </c>
      <c r="C109" s="200" t="s">
        <v>115</v>
      </c>
      <c r="D109" s="203" t="s">
        <v>292</v>
      </c>
      <c r="E109" s="203" t="s">
        <v>293</v>
      </c>
      <c r="F109" s="204">
        <v>2288.459668</v>
      </c>
      <c r="G109" s="204">
        <v>1638.319668</v>
      </c>
      <c r="H109" s="204">
        <v>650.14</v>
      </c>
      <c r="I109" s="206"/>
    </row>
    <row r="110" ht="23.1" customHeight="1" spans="1:9">
      <c r="A110" s="200" t="s">
        <v>280</v>
      </c>
      <c r="B110" s="200" t="s">
        <v>112</v>
      </c>
      <c r="C110" s="200" t="s">
        <v>217</v>
      </c>
      <c r="D110" s="203" t="s">
        <v>294</v>
      </c>
      <c r="E110" s="203" t="s">
        <v>295</v>
      </c>
      <c r="F110" s="204">
        <v>146.3215</v>
      </c>
      <c r="G110" s="204"/>
      <c r="H110" s="204">
        <v>146.3215</v>
      </c>
      <c r="I110" s="206"/>
    </row>
    <row r="111" ht="23.1" customHeight="1" spans="1:9">
      <c r="A111" s="200" t="s">
        <v>280</v>
      </c>
      <c r="B111" s="200" t="s">
        <v>115</v>
      </c>
      <c r="C111" s="201"/>
      <c r="D111" s="202" t="s">
        <v>296</v>
      </c>
      <c r="E111" s="202" t="s">
        <v>297</v>
      </c>
      <c r="F111" s="199">
        <v>443.2</v>
      </c>
      <c r="G111" s="199"/>
      <c r="H111" s="199">
        <v>443.2</v>
      </c>
      <c r="I111" s="206"/>
    </row>
    <row r="112" ht="23.1" customHeight="1" spans="1:9">
      <c r="A112" s="200" t="s">
        <v>280</v>
      </c>
      <c r="B112" s="200" t="s">
        <v>115</v>
      </c>
      <c r="C112" s="200" t="s">
        <v>112</v>
      </c>
      <c r="D112" s="203" t="s">
        <v>298</v>
      </c>
      <c r="E112" s="203" t="s">
        <v>299</v>
      </c>
      <c r="F112" s="204">
        <v>438.2</v>
      </c>
      <c r="G112" s="204"/>
      <c r="H112" s="204">
        <v>438.2</v>
      </c>
      <c r="I112" s="206"/>
    </row>
    <row r="113" ht="23.1" customHeight="1" spans="1:9">
      <c r="A113" s="200" t="s">
        <v>280</v>
      </c>
      <c r="B113" s="200" t="s">
        <v>115</v>
      </c>
      <c r="C113" s="200" t="s">
        <v>217</v>
      </c>
      <c r="D113" s="203" t="s">
        <v>300</v>
      </c>
      <c r="E113" s="203" t="s">
        <v>301</v>
      </c>
      <c r="F113" s="204">
        <v>5</v>
      </c>
      <c r="G113" s="204"/>
      <c r="H113" s="204">
        <v>5</v>
      </c>
      <c r="I113" s="206"/>
    </row>
    <row r="114" ht="23.1" customHeight="1" spans="1:9">
      <c r="A114" s="200" t="s">
        <v>280</v>
      </c>
      <c r="B114" s="200" t="s">
        <v>124</v>
      </c>
      <c r="C114" s="201"/>
      <c r="D114" s="202" t="s">
        <v>302</v>
      </c>
      <c r="E114" s="202" t="s">
        <v>303</v>
      </c>
      <c r="F114" s="199">
        <v>150</v>
      </c>
      <c r="G114" s="199"/>
      <c r="H114" s="199">
        <v>150</v>
      </c>
      <c r="I114" s="206"/>
    </row>
    <row r="115" ht="23.1" customHeight="1" spans="1:9">
      <c r="A115" s="200" t="s">
        <v>280</v>
      </c>
      <c r="B115" s="200" t="s">
        <v>124</v>
      </c>
      <c r="C115" s="200" t="s">
        <v>115</v>
      </c>
      <c r="D115" s="203" t="s">
        <v>304</v>
      </c>
      <c r="E115" s="203" t="s">
        <v>305</v>
      </c>
      <c r="F115" s="204">
        <v>150</v>
      </c>
      <c r="G115" s="204"/>
      <c r="H115" s="204">
        <v>150</v>
      </c>
      <c r="I115" s="206"/>
    </row>
    <row r="116" ht="23.1" customHeight="1" spans="1:9">
      <c r="A116" s="200" t="s">
        <v>280</v>
      </c>
      <c r="B116" s="200" t="s">
        <v>306</v>
      </c>
      <c r="C116" s="201"/>
      <c r="D116" s="202" t="s">
        <v>307</v>
      </c>
      <c r="E116" s="202" t="s">
        <v>308</v>
      </c>
      <c r="F116" s="199">
        <v>782.8</v>
      </c>
      <c r="G116" s="199"/>
      <c r="H116" s="199">
        <v>782.8</v>
      </c>
      <c r="I116" s="206"/>
    </row>
    <row r="117" ht="23.1" customHeight="1" spans="1:9">
      <c r="A117" s="200" t="s">
        <v>280</v>
      </c>
      <c r="B117" s="200" t="s">
        <v>306</v>
      </c>
      <c r="C117" s="200" t="s">
        <v>115</v>
      </c>
      <c r="D117" s="203" t="s">
        <v>309</v>
      </c>
      <c r="E117" s="203" t="s">
        <v>310</v>
      </c>
      <c r="F117" s="204">
        <v>384.8</v>
      </c>
      <c r="G117" s="204"/>
      <c r="H117" s="204">
        <v>384.8</v>
      </c>
      <c r="I117" s="206"/>
    </row>
    <row r="118" ht="23.1" customHeight="1" spans="1:9">
      <c r="A118" s="200" t="s">
        <v>280</v>
      </c>
      <c r="B118" s="200" t="s">
        <v>306</v>
      </c>
      <c r="C118" s="200" t="s">
        <v>217</v>
      </c>
      <c r="D118" s="203" t="s">
        <v>311</v>
      </c>
      <c r="E118" s="203" t="s">
        <v>312</v>
      </c>
      <c r="F118" s="204">
        <v>398</v>
      </c>
      <c r="G118" s="204"/>
      <c r="H118" s="204">
        <v>398</v>
      </c>
      <c r="I118" s="206"/>
    </row>
    <row r="119" ht="23.1" customHeight="1" spans="1:9">
      <c r="A119" s="200" t="s">
        <v>280</v>
      </c>
      <c r="B119" s="200" t="s">
        <v>217</v>
      </c>
      <c r="C119" s="201"/>
      <c r="D119" s="202" t="s">
        <v>313</v>
      </c>
      <c r="E119" s="202" t="s">
        <v>314</v>
      </c>
      <c r="F119" s="199">
        <v>346.4</v>
      </c>
      <c r="G119" s="199"/>
      <c r="H119" s="199">
        <v>346.4</v>
      </c>
      <c r="I119" s="206"/>
    </row>
    <row r="120" ht="23.1" customHeight="1" spans="1:9">
      <c r="A120" s="200" t="s">
        <v>280</v>
      </c>
      <c r="B120" s="200" t="s">
        <v>217</v>
      </c>
      <c r="C120" s="200" t="s">
        <v>217</v>
      </c>
      <c r="D120" s="203" t="s">
        <v>315</v>
      </c>
      <c r="E120" s="203" t="s">
        <v>316</v>
      </c>
      <c r="F120" s="204">
        <v>346.4</v>
      </c>
      <c r="G120" s="204"/>
      <c r="H120" s="204">
        <v>346.4</v>
      </c>
      <c r="I120" s="206"/>
    </row>
    <row r="121" ht="23.1" customHeight="1" spans="1:9">
      <c r="A121" s="200" t="s">
        <v>317</v>
      </c>
      <c r="B121" s="201"/>
      <c r="C121" s="201"/>
      <c r="D121" s="202" t="s">
        <v>317</v>
      </c>
      <c r="E121" s="202" t="s">
        <v>318</v>
      </c>
      <c r="F121" s="199">
        <v>1690.9472</v>
      </c>
      <c r="G121" s="199">
        <v>239.6972</v>
      </c>
      <c r="H121" s="199">
        <v>1451.25</v>
      </c>
      <c r="I121" s="206"/>
    </row>
    <row r="122" ht="23.1" customHeight="1" spans="1:9">
      <c r="A122" s="200" t="s">
        <v>317</v>
      </c>
      <c r="B122" s="200" t="s">
        <v>107</v>
      </c>
      <c r="C122" s="201"/>
      <c r="D122" s="202" t="s">
        <v>319</v>
      </c>
      <c r="E122" s="202" t="s">
        <v>320</v>
      </c>
      <c r="F122" s="199">
        <v>1463.2972</v>
      </c>
      <c r="G122" s="199">
        <v>239.6972</v>
      </c>
      <c r="H122" s="199">
        <v>1223.6</v>
      </c>
      <c r="I122" s="206"/>
    </row>
    <row r="123" ht="23.1" customHeight="1" spans="1:9">
      <c r="A123" s="200" t="s">
        <v>317</v>
      </c>
      <c r="B123" s="200" t="s">
        <v>107</v>
      </c>
      <c r="C123" s="200" t="s">
        <v>107</v>
      </c>
      <c r="D123" s="203" t="s">
        <v>321</v>
      </c>
      <c r="E123" s="203" t="s">
        <v>111</v>
      </c>
      <c r="F123" s="204">
        <v>247.0972</v>
      </c>
      <c r="G123" s="204">
        <v>239.6972</v>
      </c>
      <c r="H123" s="204">
        <v>7.4</v>
      </c>
      <c r="I123" s="206"/>
    </row>
    <row r="124" ht="23.1" customHeight="1" spans="1:9">
      <c r="A124" s="200" t="s">
        <v>317</v>
      </c>
      <c r="B124" s="200" t="s">
        <v>107</v>
      </c>
      <c r="C124" s="200" t="s">
        <v>112</v>
      </c>
      <c r="D124" s="203" t="s">
        <v>322</v>
      </c>
      <c r="E124" s="203" t="s">
        <v>114</v>
      </c>
      <c r="F124" s="204">
        <v>1216.2</v>
      </c>
      <c r="G124" s="204"/>
      <c r="H124" s="204">
        <v>1216.2</v>
      </c>
      <c r="I124" s="206"/>
    </row>
    <row r="125" ht="23.1" customHeight="1" spans="1:9">
      <c r="A125" s="200" t="s">
        <v>317</v>
      </c>
      <c r="B125" s="200" t="s">
        <v>152</v>
      </c>
      <c r="C125" s="201"/>
      <c r="D125" s="202" t="s">
        <v>323</v>
      </c>
      <c r="E125" s="202" t="s">
        <v>324</v>
      </c>
      <c r="F125" s="199">
        <v>27.65</v>
      </c>
      <c r="G125" s="199"/>
      <c r="H125" s="199">
        <v>27.65</v>
      </c>
      <c r="I125" s="206"/>
    </row>
    <row r="126" ht="23.1" customHeight="1" spans="1:9">
      <c r="A126" s="200" t="s">
        <v>317</v>
      </c>
      <c r="B126" s="200" t="s">
        <v>152</v>
      </c>
      <c r="C126" s="200" t="s">
        <v>112</v>
      </c>
      <c r="D126" s="203" t="s">
        <v>325</v>
      </c>
      <c r="E126" s="203" t="s">
        <v>326</v>
      </c>
      <c r="F126" s="204">
        <v>27.65</v>
      </c>
      <c r="G126" s="204"/>
      <c r="H126" s="204">
        <v>27.65</v>
      </c>
      <c r="I126" s="206"/>
    </row>
    <row r="127" ht="23.1" customHeight="1" spans="1:9">
      <c r="A127" s="200" t="s">
        <v>317</v>
      </c>
      <c r="B127" s="200" t="s">
        <v>217</v>
      </c>
      <c r="C127" s="201"/>
      <c r="D127" s="202" t="s">
        <v>327</v>
      </c>
      <c r="E127" s="202" t="s">
        <v>328</v>
      </c>
      <c r="F127" s="199">
        <v>200</v>
      </c>
      <c r="G127" s="199"/>
      <c r="H127" s="199">
        <v>200</v>
      </c>
      <c r="I127" s="206"/>
    </row>
    <row r="128" ht="23.1" customHeight="1" spans="1:9">
      <c r="A128" s="200" t="s">
        <v>317</v>
      </c>
      <c r="B128" s="200" t="s">
        <v>217</v>
      </c>
      <c r="C128" s="200" t="s">
        <v>217</v>
      </c>
      <c r="D128" s="203" t="s">
        <v>329</v>
      </c>
      <c r="E128" s="203" t="s">
        <v>330</v>
      </c>
      <c r="F128" s="204">
        <v>200</v>
      </c>
      <c r="G128" s="204"/>
      <c r="H128" s="204">
        <v>200</v>
      </c>
      <c r="I128" s="206"/>
    </row>
    <row r="129" ht="23.1" customHeight="1" spans="1:9">
      <c r="A129" s="200" t="s">
        <v>331</v>
      </c>
      <c r="B129" s="201"/>
      <c r="C129" s="201"/>
      <c r="D129" s="202" t="s">
        <v>331</v>
      </c>
      <c r="E129" s="202" t="s">
        <v>332</v>
      </c>
      <c r="F129" s="199">
        <v>5731.8029</v>
      </c>
      <c r="G129" s="199">
        <v>222.8929</v>
      </c>
      <c r="H129" s="199">
        <v>5508.91</v>
      </c>
      <c r="I129" s="206"/>
    </row>
    <row r="130" ht="23.1" customHeight="1" spans="1:9">
      <c r="A130" s="200" t="s">
        <v>331</v>
      </c>
      <c r="B130" s="200" t="s">
        <v>107</v>
      </c>
      <c r="C130" s="201"/>
      <c r="D130" s="202" t="s">
        <v>333</v>
      </c>
      <c r="E130" s="202" t="s">
        <v>334</v>
      </c>
      <c r="F130" s="199">
        <v>5701.8029</v>
      </c>
      <c r="G130" s="199">
        <v>222.8929</v>
      </c>
      <c r="H130" s="199">
        <v>5478.91</v>
      </c>
      <c r="I130" s="206"/>
    </row>
    <row r="131" ht="23.1" customHeight="1" spans="1:9">
      <c r="A131" s="200" t="s">
        <v>331</v>
      </c>
      <c r="B131" s="200" t="s">
        <v>107</v>
      </c>
      <c r="C131" s="200" t="s">
        <v>107</v>
      </c>
      <c r="D131" s="203" t="s">
        <v>335</v>
      </c>
      <c r="E131" s="203" t="s">
        <v>111</v>
      </c>
      <c r="F131" s="204">
        <v>222.8929</v>
      </c>
      <c r="G131" s="204">
        <v>222.8929</v>
      </c>
      <c r="H131" s="204"/>
      <c r="I131" s="206"/>
    </row>
    <row r="132" ht="23.1" customHeight="1" spans="1:9">
      <c r="A132" s="200" t="s">
        <v>331</v>
      </c>
      <c r="B132" s="200" t="s">
        <v>107</v>
      </c>
      <c r="C132" s="200" t="s">
        <v>306</v>
      </c>
      <c r="D132" s="203" t="s">
        <v>336</v>
      </c>
      <c r="E132" s="203" t="s">
        <v>337</v>
      </c>
      <c r="F132" s="204">
        <v>41.76</v>
      </c>
      <c r="G132" s="204"/>
      <c r="H132" s="204">
        <v>41.76</v>
      </c>
      <c r="I132" s="206"/>
    </row>
    <row r="133" ht="23.1" customHeight="1" spans="1:9">
      <c r="A133" s="200" t="s">
        <v>331</v>
      </c>
      <c r="B133" s="200" t="s">
        <v>107</v>
      </c>
      <c r="C133" s="200" t="s">
        <v>167</v>
      </c>
      <c r="D133" s="203" t="s">
        <v>338</v>
      </c>
      <c r="E133" s="203" t="s">
        <v>339</v>
      </c>
      <c r="F133" s="204">
        <v>12</v>
      </c>
      <c r="G133" s="204"/>
      <c r="H133" s="204">
        <v>12</v>
      </c>
      <c r="I133" s="206"/>
    </row>
    <row r="134" ht="23.1" customHeight="1" spans="1:9">
      <c r="A134" s="200" t="s">
        <v>331</v>
      </c>
      <c r="B134" s="200" t="s">
        <v>107</v>
      </c>
      <c r="C134" s="200" t="s">
        <v>217</v>
      </c>
      <c r="D134" s="203" t="s">
        <v>340</v>
      </c>
      <c r="E134" s="203" t="s">
        <v>341</v>
      </c>
      <c r="F134" s="204">
        <v>5425.15</v>
      </c>
      <c r="G134" s="204"/>
      <c r="H134" s="204">
        <v>5425.15</v>
      </c>
      <c r="I134" s="206"/>
    </row>
    <row r="135" ht="23.1" customHeight="1" spans="1:9">
      <c r="A135" s="200" t="s">
        <v>331</v>
      </c>
      <c r="B135" s="200" t="s">
        <v>115</v>
      </c>
      <c r="C135" s="201"/>
      <c r="D135" s="202" t="s">
        <v>342</v>
      </c>
      <c r="E135" s="202" t="s">
        <v>343</v>
      </c>
      <c r="F135" s="199">
        <v>30</v>
      </c>
      <c r="G135" s="199"/>
      <c r="H135" s="199">
        <v>30</v>
      </c>
      <c r="I135" s="206"/>
    </row>
    <row r="136" ht="23.1" customHeight="1" spans="1:9">
      <c r="A136" s="200" t="s">
        <v>331</v>
      </c>
      <c r="B136" s="200" t="s">
        <v>115</v>
      </c>
      <c r="C136" s="200" t="s">
        <v>124</v>
      </c>
      <c r="D136" s="203" t="s">
        <v>344</v>
      </c>
      <c r="E136" s="203" t="s">
        <v>345</v>
      </c>
      <c r="F136" s="204">
        <v>30</v>
      </c>
      <c r="G136" s="204"/>
      <c r="H136" s="204">
        <v>30</v>
      </c>
      <c r="I136" s="206"/>
    </row>
    <row r="137" ht="23.1" customHeight="1" spans="1:9">
      <c r="A137" s="200" t="s">
        <v>346</v>
      </c>
      <c r="B137" s="201"/>
      <c r="C137" s="201"/>
      <c r="D137" s="202" t="s">
        <v>346</v>
      </c>
      <c r="E137" s="202" t="s">
        <v>347</v>
      </c>
      <c r="F137" s="199">
        <v>23341.155531</v>
      </c>
      <c r="G137" s="199">
        <v>4859.329731</v>
      </c>
      <c r="H137" s="199">
        <v>18481.8258</v>
      </c>
      <c r="I137" s="206"/>
    </row>
    <row r="138" ht="23.1" customHeight="1" spans="1:9">
      <c r="A138" s="200" t="s">
        <v>346</v>
      </c>
      <c r="B138" s="200" t="s">
        <v>107</v>
      </c>
      <c r="C138" s="201"/>
      <c r="D138" s="202" t="s">
        <v>348</v>
      </c>
      <c r="E138" s="202" t="s">
        <v>349</v>
      </c>
      <c r="F138" s="199">
        <v>777.996496</v>
      </c>
      <c r="G138" s="199">
        <v>620.272496</v>
      </c>
      <c r="H138" s="199">
        <v>157.724</v>
      </c>
      <c r="I138" s="206"/>
    </row>
    <row r="139" ht="23.1" customHeight="1" spans="1:9">
      <c r="A139" s="200" t="s">
        <v>346</v>
      </c>
      <c r="B139" s="200" t="s">
        <v>107</v>
      </c>
      <c r="C139" s="200" t="s">
        <v>107</v>
      </c>
      <c r="D139" s="203" t="s">
        <v>350</v>
      </c>
      <c r="E139" s="203" t="s">
        <v>111</v>
      </c>
      <c r="F139" s="204">
        <v>620.272496</v>
      </c>
      <c r="G139" s="204">
        <v>620.272496</v>
      </c>
      <c r="H139" s="204"/>
      <c r="I139" s="206"/>
    </row>
    <row r="140" ht="23.1" customHeight="1" spans="1:9">
      <c r="A140" s="200" t="s">
        <v>346</v>
      </c>
      <c r="B140" s="200" t="s">
        <v>107</v>
      </c>
      <c r="C140" s="200" t="s">
        <v>118</v>
      </c>
      <c r="D140" s="203" t="s">
        <v>351</v>
      </c>
      <c r="E140" s="203" t="s">
        <v>352</v>
      </c>
      <c r="F140" s="204">
        <v>13</v>
      </c>
      <c r="G140" s="204"/>
      <c r="H140" s="204">
        <v>13</v>
      </c>
      <c r="I140" s="206"/>
    </row>
    <row r="141" ht="23.1" customHeight="1" spans="1:9">
      <c r="A141" s="200" t="s">
        <v>346</v>
      </c>
      <c r="B141" s="200" t="s">
        <v>107</v>
      </c>
      <c r="C141" s="200" t="s">
        <v>306</v>
      </c>
      <c r="D141" s="203" t="s">
        <v>353</v>
      </c>
      <c r="E141" s="203" t="s">
        <v>354</v>
      </c>
      <c r="F141" s="204">
        <v>78.624</v>
      </c>
      <c r="G141" s="204"/>
      <c r="H141" s="204">
        <v>78.624</v>
      </c>
      <c r="I141" s="206"/>
    </row>
    <row r="142" ht="23.1" customHeight="1" spans="1:9">
      <c r="A142" s="200" t="s">
        <v>346</v>
      </c>
      <c r="B142" s="200" t="s">
        <v>107</v>
      </c>
      <c r="C142" s="200" t="s">
        <v>217</v>
      </c>
      <c r="D142" s="203" t="s">
        <v>355</v>
      </c>
      <c r="E142" s="203" t="s">
        <v>356</v>
      </c>
      <c r="F142" s="204">
        <v>66.1</v>
      </c>
      <c r="G142" s="204"/>
      <c r="H142" s="204">
        <v>66.1</v>
      </c>
      <c r="I142" s="206"/>
    </row>
    <row r="143" ht="23.1" customHeight="1" spans="1:9">
      <c r="A143" s="200" t="s">
        <v>346</v>
      </c>
      <c r="B143" s="200" t="s">
        <v>112</v>
      </c>
      <c r="C143" s="201"/>
      <c r="D143" s="202" t="s">
        <v>357</v>
      </c>
      <c r="E143" s="202" t="s">
        <v>358</v>
      </c>
      <c r="F143" s="199">
        <v>3088.8137</v>
      </c>
      <c r="G143" s="199">
        <v>343.8799</v>
      </c>
      <c r="H143" s="199">
        <v>2744.9338</v>
      </c>
      <c r="I143" s="206"/>
    </row>
    <row r="144" ht="23.1" customHeight="1" spans="1:9">
      <c r="A144" s="200" t="s">
        <v>346</v>
      </c>
      <c r="B144" s="200" t="s">
        <v>112</v>
      </c>
      <c r="C144" s="200" t="s">
        <v>107</v>
      </c>
      <c r="D144" s="203" t="s">
        <v>359</v>
      </c>
      <c r="E144" s="203" t="s">
        <v>111</v>
      </c>
      <c r="F144" s="204">
        <v>343.8799</v>
      </c>
      <c r="G144" s="204">
        <v>343.8799</v>
      </c>
      <c r="H144" s="204"/>
      <c r="I144" s="206"/>
    </row>
    <row r="145" ht="23.1" customHeight="1" spans="1:9">
      <c r="A145" s="200" t="s">
        <v>346</v>
      </c>
      <c r="B145" s="200" t="s">
        <v>112</v>
      </c>
      <c r="C145" s="200" t="s">
        <v>112</v>
      </c>
      <c r="D145" s="203" t="s">
        <v>360</v>
      </c>
      <c r="E145" s="203" t="s">
        <v>114</v>
      </c>
      <c r="F145" s="204">
        <v>26.6</v>
      </c>
      <c r="G145" s="204"/>
      <c r="H145" s="204">
        <v>26.6</v>
      </c>
      <c r="I145" s="206"/>
    </row>
    <row r="146" ht="23.1" customHeight="1" spans="1:9">
      <c r="A146" s="200" t="s">
        <v>346</v>
      </c>
      <c r="B146" s="200" t="s">
        <v>112</v>
      </c>
      <c r="C146" s="200" t="s">
        <v>124</v>
      </c>
      <c r="D146" s="203" t="s">
        <v>361</v>
      </c>
      <c r="E146" s="203" t="s">
        <v>362</v>
      </c>
      <c r="F146" s="204">
        <v>2633.3338</v>
      </c>
      <c r="G146" s="204"/>
      <c r="H146" s="204">
        <v>2633.3338</v>
      </c>
      <c r="I146" s="206"/>
    </row>
    <row r="147" ht="23.1" customHeight="1" spans="1:9">
      <c r="A147" s="200" t="s">
        <v>346</v>
      </c>
      <c r="B147" s="200" t="s">
        <v>112</v>
      </c>
      <c r="C147" s="200" t="s">
        <v>217</v>
      </c>
      <c r="D147" s="203" t="s">
        <v>363</v>
      </c>
      <c r="E147" s="203" t="s">
        <v>364</v>
      </c>
      <c r="F147" s="204">
        <v>85</v>
      </c>
      <c r="G147" s="204"/>
      <c r="H147" s="204">
        <v>85</v>
      </c>
      <c r="I147" s="206"/>
    </row>
    <row r="148" ht="23.1" customHeight="1" spans="1:9">
      <c r="A148" s="200" t="s">
        <v>346</v>
      </c>
      <c r="B148" s="200" t="s">
        <v>147</v>
      </c>
      <c r="C148" s="201"/>
      <c r="D148" s="202" t="s">
        <v>365</v>
      </c>
      <c r="E148" s="202" t="s">
        <v>366</v>
      </c>
      <c r="F148" s="199">
        <v>8811.336333</v>
      </c>
      <c r="G148" s="199">
        <v>3479.336333</v>
      </c>
      <c r="H148" s="199">
        <v>5332</v>
      </c>
      <c r="I148" s="206"/>
    </row>
    <row r="149" ht="23.1" customHeight="1" spans="1:9">
      <c r="A149" s="200" t="s">
        <v>346</v>
      </c>
      <c r="B149" s="200" t="s">
        <v>147</v>
      </c>
      <c r="C149" s="200" t="s">
        <v>107</v>
      </c>
      <c r="D149" s="203" t="s">
        <v>367</v>
      </c>
      <c r="E149" s="203" t="s">
        <v>368</v>
      </c>
      <c r="F149" s="204">
        <v>1181.517852</v>
      </c>
      <c r="G149" s="204">
        <v>1181.517852</v>
      </c>
      <c r="H149" s="204"/>
      <c r="I149" s="206"/>
    </row>
    <row r="150" ht="23.1" customHeight="1" spans="1:9">
      <c r="A150" s="200" t="s">
        <v>346</v>
      </c>
      <c r="B150" s="200" t="s">
        <v>147</v>
      </c>
      <c r="C150" s="200" t="s">
        <v>112</v>
      </c>
      <c r="D150" s="203" t="s">
        <v>369</v>
      </c>
      <c r="E150" s="203" t="s">
        <v>370</v>
      </c>
      <c r="F150" s="204">
        <v>350.4216</v>
      </c>
      <c r="G150" s="204">
        <v>350.4216</v>
      </c>
      <c r="H150" s="204"/>
      <c r="I150" s="206"/>
    </row>
    <row r="151" ht="23.1" customHeight="1" spans="1:9">
      <c r="A151" s="200" t="s">
        <v>346</v>
      </c>
      <c r="B151" s="200" t="s">
        <v>147</v>
      </c>
      <c r="C151" s="200" t="s">
        <v>147</v>
      </c>
      <c r="D151" s="203" t="s">
        <v>371</v>
      </c>
      <c r="E151" s="203" t="s">
        <v>372</v>
      </c>
      <c r="F151" s="204">
        <v>1926.807409</v>
      </c>
      <c r="G151" s="204">
        <v>1926.807409</v>
      </c>
      <c r="H151" s="204"/>
      <c r="I151" s="206"/>
    </row>
    <row r="152" ht="23.1" customHeight="1" spans="1:9">
      <c r="A152" s="200" t="s">
        <v>346</v>
      </c>
      <c r="B152" s="200" t="s">
        <v>147</v>
      </c>
      <c r="C152" s="200" t="s">
        <v>121</v>
      </c>
      <c r="D152" s="203" t="s">
        <v>373</v>
      </c>
      <c r="E152" s="203" t="s">
        <v>374</v>
      </c>
      <c r="F152" s="204">
        <v>600</v>
      </c>
      <c r="G152" s="204"/>
      <c r="H152" s="204">
        <v>600</v>
      </c>
      <c r="I152" s="206"/>
    </row>
    <row r="153" ht="23.1" customHeight="1" spans="1:9">
      <c r="A153" s="200" t="s">
        <v>346</v>
      </c>
      <c r="B153" s="200" t="s">
        <v>147</v>
      </c>
      <c r="C153" s="200" t="s">
        <v>152</v>
      </c>
      <c r="D153" s="203" t="s">
        <v>375</v>
      </c>
      <c r="E153" s="203" t="s">
        <v>376</v>
      </c>
      <c r="F153" s="204">
        <v>4500</v>
      </c>
      <c r="G153" s="204"/>
      <c r="H153" s="204">
        <v>4500</v>
      </c>
      <c r="I153" s="206"/>
    </row>
    <row r="154" ht="23.1" customHeight="1" spans="1:9">
      <c r="A154" s="200" t="s">
        <v>346</v>
      </c>
      <c r="B154" s="200" t="s">
        <v>147</v>
      </c>
      <c r="C154" s="200" t="s">
        <v>124</v>
      </c>
      <c r="D154" s="203" t="s">
        <v>377</v>
      </c>
      <c r="E154" s="203" t="s">
        <v>378</v>
      </c>
      <c r="F154" s="204">
        <v>20.589472</v>
      </c>
      <c r="G154" s="204">
        <v>20.589472</v>
      </c>
      <c r="H154" s="204"/>
      <c r="I154" s="206"/>
    </row>
    <row r="155" ht="23.1" customHeight="1" spans="1:9">
      <c r="A155" s="200" t="s">
        <v>346</v>
      </c>
      <c r="B155" s="200" t="s">
        <v>147</v>
      </c>
      <c r="C155" s="200" t="s">
        <v>217</v>
      </c>
      <c r="D155" s="203" t="s">
        <v>379</v>
      </c>
      <c r="E155" s="203" t="s">
        <v>380</v>
      </c>
      <c r="F155" s="204">
        <v>232</v>
      </c>
      <c r="G155" s="204"/>
      <c r="H155" s="204">
        <v>232</v>
      </c>
      <c r="I155" s="206"/>
    </row>
    <row r="156" ht="23.1" customHeight="1" spans="1:9">
      <c r="A156" s="200" t="s">
        <v>346</v>
      </c>
      <c r="B156" s="200" t="s">
        <v>152</v>
      </c>
      <c r="C156" s="201"/>
      <c r="D156" s="202" t="s">
        <v>381</v>
      </c>
      <c r="E156" s="202" t="s">
        <v>382</v>
      </c>
      <c r="F156" s="199">
        <v>844.07</v>
      </c>
      <c r="G156" s="199"/>
      <c r="H156" s="199">
        <v>844.07</v>
      </c>
      <c r="I156" s="206"/>
    </row>
    <row r="157" ht="23.1" customHeight="1" spans="1:9">
      <c r="A157" s="200" t="s">
        <v>346</v>
      </c>
      <c r="B157" s="200" t="s">
        <v>152</v>
      </c>
      <c r="C157" s="200" t="s">
        <v>107</v>
      </c>
      <c r="D157" s="203" t="s">
        <v>383</v>
      </c>
      <c r="E157" s="203" t="s">
        <v>384</v>
      </c>
      <c r="F157" s="204">
        <v>2</v>
      </c>
      <c r="G157" s="204"/>
      <c r="H157" s="204">
        <v>2</v>
      </c>
      <c r="I157" s="206"/>
    </row>
    <row r="158" ht="23.1" customHeight="1" spans="1:9">
      <c r="A158" s="200" t="s">
        <v>346</v>
      </c>
      <c r="B158" s="200" t="s">
        <v>152</v>
      </c>
      <c r="C158" s="200" t="s">
        <v>147</v>
      </c>
      <c r="D158" s="203" t="s">
        <v>385</v>
      </c>
      <c r="E158" s="203" t="s">
        <v>386</v>
      </c>
      <c r="F158" s="204">
        <v>842.07</v>
      </c>
      <c r="G158" s="204"/>
      <c r="H158" s="204">
        <v>842.07</v>
      </c>
      <c r="I158" s="206"/>
    </row>
    <row r="159" ht="23.1" customHeight="1" spans="1:9">
      <c r="A159" s="200" t="s">
        <v>346</v>
      </c>
      <c r="B159" s="200" t="s">
        <v>124</v>
      </c>
      <c r="C159" s="201"/>
      <c r="D159" s="202" t="s">
        <v>387</v>
      </c>
      <c r="E159" s="202" t="s">
        <v>388</v>
      </c>
      <c r="F159" s="199">
        <v>2059.416</v>
      </c>
      <c r="G159" s="199">
        <v>14.556</v>
      </c>
      <c r="H159" s="199">
        <v>2044.86</v>
      </c>
      <c r="I159" s="206"/>
    </row>
    <row r="160" ht="23.1" customHeight="1" spans="1:9">
      <c r="A160" s="200" t="s">
        <v>346</v>
      </c>
      <c r="B160" s="200" t="s">
        <v>124</v>
      </c>
      <c r="C160" s="200" t="s">
        <v>107</v>
      </c>
      <c r="D160" s="203" t="s">
        <v>389</v>
      </c>
      <c r="E160" s="203" t="s">
        <v>390</v>
      </c>
      <c r="F160" s="204">
        <v>254.556</v>
      </c>
      <c r="G160" s="204">
        <v>14.556</v>
      </c>
      <c r="H160" s="204">
        <v>240</v>
      </c>
      <c r="I160" s="206"/>
    </row>
    <row r="161" ht="23.1" customHeight="1" spans="1:9">
      <c r="A161" s="200" t="s">
        <v>346</v>
      </c>
      <c r="B161" s="200" t="s">
        <v>124</v>
      </c>
      <c r="C161" s="200" t="s">
        <v>147</v>
      </c>
      <c r="D161" s="203" t="s">
        <v>391</v>
      </c>
      <c r="E161" s="203" t="s">
        <v>392</v>
      </c>
      <c r="F161" s="204">
        <v>435</v>
      </c>
      <c r="G161" s="204"/>
      <c r="H161" s="204">
        <v>435</v>
      </c>
      <c r="I161" s="206"/>
    </row>
    <row r="162" ht="23.1" customHeight="1" spans="1:9">
      <c r="A162" s="200" t="s">
        <v>346</v>
      </c>
      <c r="B162" s="200" t="s">
        <v>124</v>
      </c>
      <c r="C162" s="200" t="s">
        <v>217</v>
      </c>
      <c r="D162" s="203" t="s">
        <v>393</v>
      </c>
      <c r="E162" s="203" t="s">
        <v>394</v>
      </c>
      <c r="F162" s="204">
        <v>1369.86</v>
      </c>
      <c r="G162" s="204"/>
      <c r="H162" s="204">
        <v>1369.86</v>
      </c>
      <c r="I162" s="206"/>
    </row>
    <row r="163" ht="23.1" customHeight="1" spans="1:9">
      <c r="A163" s="200" t="s">
        <v>346</v>
      </c>
      <c r="B163" s="200" t="s">
        <v>306</v>
      </c>
      <c r="C163" s="201"/>
      <c r="D163" s="202" t="s">
        <v>395</v>
      </c>
      <c r="E163" s="202" t="s">
        <v>396</v>
      </c>
      <c r="F163" s="199">
        <v>835.4</v>
      </c>
      <c r="G163" s="199">
        <v>72</v>
      </c>
      <c r="H163" s="199">
        <v>763.4</v>
      </c>
      <c r="I163" s="206"/>
    </row>
    <row r="164" ht="23.1" customHeight="1" spans="1:9">
      <c r="A164" s="200" t="s">
        <v>346</v>
      </c>
      <c r="B164" s="200" t="s">
        <v>306</v>
      </c>
      <c r="C164" s="200" t="s">
        <v>107</v>
      </c>
      <c r="D164" s="203" t="s">
        <v>397</v>
      </c>
      <c r="E164" s="203" t="s">
        <v>398</v>
      </c>
      <c r="F164" s="204">
        <v>560.4</v>
      </c>
      <c r="G164" s="204">
        <v>72</v>
      </c>
      <c r="H164" s="204">
        <v>488.4</v>
      </c>
      <c r="I164" s="206"/>
    </row>
    <row r="165" ht="23.1" customHeight="1" spans="1:9">
      <c r="A165" s="200" t="s">
        <v>346</v>
      </c>
      <c r="B165" s="200" t="s">
        <v>306</v>
      </c>
      <c r="C165" s="200" t="s">
        <v>112</v>
      </c>
      <c r="D165" s="203" t="s">
        <v>399</v>
      </c>
      <c r="E165" s="203" t="s">
        <v>400</v>
      </c>
      <c r="F165" s="204">
        <v>272</v>
      </c>
      <c r="G165" s="204"/>
      <c r="H165" s="204">
        <v>272</v>
      </c>
      <c r="I165" s="206"/>
    </row>
    <row r="166" ht="23.1" customHeight="1" spans="1:9">
      <c r="A166" s="200" t="s">
        <v>346</v>
      </c>
      <c r="B166" s="200" t="s">
        <v>306</v>
      </c>
      <c r="C166" s="200" t="s">
        <v>217</v>
      </c>
      <c r="D166" s="203" t="s">
        <v>401</v>
      </c>
      <c r="E166" s="203" t="s">
        <v>402</v>
      </c>
      <c r="F166" s="204">
        <v>3</v>
      </c>
      <c r="G166" s="204"/>
      <c r="H166" s="204">
        <v>3</v>
      </c>
      <c r="I166" s="206"/>
    </row>
    <row r="167" ht="23.1" customHeight="1" spans="1:9">
      <c r="A167" s="200" t="s">
        <v>346</v>
      </c>
      <c r="B167" s="200" t="s">
        <v>273</v>
      </c>
      <c r="C167" s="201"/>
      <c r="D167" s="202" t="s">
        <v>403</v>
      </c>
      <c r="E167" s="202" t="s">
        <v>404</v>
      </c>
      <c r="F167" s="199">
        <v>144.3</v>
      </c>
      <c r="G167" s="199"/>
      <c r="H167" s="199">
        <v>144.3</v>
      </c>
      <c r="I167" s="206"/>
    </row>
    <row r="168" ht="23.1" customHeight="1" spans="1:9">
      <c r="A168" s="200" t="s">
        <v>346</v>
      </c>
      <c r="B168" s="200" t="s">
        <v>273</v>
      </c>
      <c r="C168" s="200" t="s">
        <v>112</v>
      </c>
      <c r="D168" s="203" t="s">
        <v>405</v>
      </c>
      <c r="E168" s="203" t="s">
        <v>406</v>
      </c>
      <c r="F168" s="204">
        <v>86</v>
      </c>
      <c r="G168" s="204"/>
      <c r="H168" s="204">
        <v>86</v>
      </c>
      <c r="I168" s="206"/>
    </row>
    <row r="169" ht="23.1" customHeight="1" spans="1:9">
      <c r="A169" s="200" t="s">
        <v>346</v>
      </c>
      <c r="B169" s="200" t="s">
        <v>273</v>
      </c>
      <c r="C169" s="200" t="s">
        <v>121</v>
      </c>
      <c r="D169" s="203" t="s">
        <v>407</v>
      </c>
      <c r="E169" s="203" t="s">
        <v>408</v>
      </c>
      <c r="F169" s="204">
        <v>58.3</v>
      </c>
      <c r="G169" s="204"/>
      <c r="H169" s="204">
        <v>58.3</v>
      </c>
      <c r="I169" s="206"/>
    </row>
    <row r="170" ht="23.1" customHeight="1" spans="1:9">
      <c r="A170" s="200" t="s">
        <v>346</v>
      </c>
      <c r="B170" s="200" t="s">
        <v>167</v>
      </c>
      <c r="C170" s="201"/>
      <c r="D170" s="202" t="s">
        <v>409</v>
      </c>
      <c r="E170" s="202" t="s">
        <v>410</v>
      </c>
      <c r="F170" s="199">
        <v>639.6293</v>
      </c>
      <c r="G170" s="199">
        <v>54.2033</v>
      </c>
      <c r="H170" s="199">
        <v>585.426</v>
      </c>
      <c r="I170" s="206"/>
    </row>
    <row r="171" ht="23.1" customHeight="1" spans="1:9">
      <c r="A171" s="200" t="s">
        <v>346</v>
      </c>
      <c r="B171" s="200" t="s">
        <v>167</v>
      </c>
      <c r="C171" s="200" t="s">
        <v>107</v>
      </c>
      <c r="D171" s="203" t="s">
        <v>411</v>
      </c>
      <c r="E171" s="203" t="s">
        <v>111</v>
      </c>
      <c r="F171" s="204">
        <v>54.2033</v>
      </c>
      <c r="G171" s="204">
        <v>54.2033</v>
      </c>
      <c r="H171" s="204"/>
      <c r="I171" s="206"/>
    </row>
    <row r="172" ht="23.1" customHeight="1" spans="1:9">
      <c r="A172" s="200" t="s">
        <v>346</v>
      </c>
      <c r="B172" s="200" t="s">
        <v>167</v>
      </c>
      <c r="C172" s="200" t="s">
        <v>118</v>
      </c>
      <c r="D172" s="203" t="s">
        <v>412</v>
      </c>
      <c r="E172" s="203" t="s">
        <v>413</v>
      </c>
      <c r="F172" s="204">
        <v>161.7</v>
      </c>
      <c r="G172" s="204"/>
      <c r="H172" s="204">
        <v>161.7</v>
      </c>
      <c r="I172" s="206"/>
    </row>
    <row r="173" ht="23.1" customHeight="1" spans="1:9">
      <c r="A173" s="200" t="s">
        <v>346</v>
      </c>
      <c r="B173" s="200" t="s">
        <v>167</v>
      </c>
      <c r="C173" s="200" t="s">
        <v>152</v>
      </c>
      <c r="D173" s="203" t="s">
        <v>414</v>
      </c>
      <c r="E173" s="203" t="s">
        <v>415</v>
      </c>
      <c r="F173" s="204">
        <v>421.2</v>
      </c>
      <c r="G173" s="204"/>
      <c r="H173" s="204">
        <v>421.2</v>
      </c>
      <c r="I173" s="206"/>
    </row>
    <row r="174" ht="23.1" customHeight="1" spans="1:9">
      <c r="A174" s="200" t="s">
        <v>346</v>
      </c>
      <c r="B174" s="200" t="s">
        <v>167</v>
      </c>
      <c r="C174" s="200" t="s">
        <v>217</v>
      </c>
      <c r="D174" s="203" t="s">
        <v>416</v>
      </c>
      <c r="E174" s="203" t="s">
        <v>417</v>
      </c>
      <c r="F174" s="204">
        <v>2.526</v>
      </c>
      <c r="G174" s="204"/>
      <c r="H174" s="204">
        <v>2.526</v>
      </c>
      <c r="I174" s="206"/>
    </row>
    <row r="175" ht="23.1" customHeight="1" spans="1:9">
      <c r="A175" s="200" t="s">
        <v>346</v>
      </c>
      <c r="B175" s="200" t="s">
        <v>241</v>
      </c>
      <c r="C175" s="201"/>
      <c r="D175" s="202" t="s">
        <v>418</v>
      </c>
      <c r="E175" s="202" t="s">
        <v>419</v>
      </c>
      <c r="F175" s="199">
        <v>48.390352</v>
      </c>
      <c r="G175" s="199">
        <v>48.390352</v>
      </c>
      <c r="H175" s="199"/>
      <c r="I175" s="206"/>
    </row>
    <row r="176" ht="23.1" customHeight="1" spans="1:9">
      <c r="A176" s="200" t="s">
        <v>346</v>
      </c>
      <c r="B176" s="200" t="s">
        <v>241</v>
      </c>
      <c r="C176" s="200" t="s">
        <v>140</v>
      </c>
      <c r="D176" s="203" t="s">
        <v>420</v>
      </c>
      <c r="E176" s="203" t="s">
        <v>142</v>
      </c>
      <c r="F176" s="204">
        <v>48.390352</v>
      </c>
      <c r="G176" s="204">
        <v>48.390352</v>
      </c>
      <c r="H176" s="204"/>
      <c r="I176" s="206"/>
    </row>
    <row r="177" ht="23.1" customHeight="1" spans="1:9">
      <c r="A177" s="200" t="s">
        <v>346</v>
      </c>
      <c r="B177" s="200" t="s">
        <v>421</v>
      </c>
      <c r="C177" s="201"/>
      <c r="D177" s="202" t="s">
        <v>422</v>
      </c>
      <c r="E177" s="202" t="s">
        <v>423</v>
      </c>
      <c r="F177" s="199">
        <v>4074.5</v>
      </c>
      <c r="G177" s="199"/>
      <c r="H177" s="199">
        <v>4074.5</v>
      </c>
      <c r="I177" s="206"/>
    </row>
    <row r="178" ht="23.1" customHeight="1" spans="1:9">
      <c r="A178" s="200" t="s">
        <v>346</v>
      </c>
      <c r="B178" s="200" t="s">
        <v>421</v>
      </c>
      <c r="C178" s="200" t="s">
        <v>107</v>
      </c>
      <c r="D178" s="203" t="s">
        <v>424</v>
      </c>
      <c r="E178" s="203" t="s">
        <v>425</v>
      </c>
      <c r="F178" s="204">
        <v>2949.74</v>
      </c>
      <c r="G178" s="204"/>
      <c r="H178" s="204">
        <v>2949.74</v>
      </c>
      <c r="I178" s="206"/>
    </row>
    <row r="179" ht="23.1" customHeight="1" spans="1:9">
      <c r="A179" s="200" t="s">
        <v>346</v>
      </c>
      <c r="B179" s="200" t="s">
        <v>421</v>
      </c>
      <c r="C179" s="200" t="s">
        <v>112</v>
      </c>
      <c r="D179" s="203" t="s">
        <v>426</v>
      </c>
      <c r="E179" s="203" t="s">
        <v>427</v>
      </c>
      <c r="F179" s="204">
        <v>1124.76</v>
      </c>
      <c r="G179" s="204"/>
      <c r="H179" s="204">
        <v>1124.76</v>
      </c>
      <c r="I179" s="206"/>
    </row>
    <row r="180" ht="23.1" customHeight="1" spans="1:9">
      <c r="A180" s="200" t="s">
        <v>346</v>
      </c>
      <c r="B180" s="200" t="s">
        <v>428</v>
      </c>
      <c r="C180" s="201"/>
      <c r="D180" s="202" t="s">
        <v>429</v>
      </c>
      <c r="E180" s="202" t="s">
        <v>430</v>
      </c>
      <c r="F180" s="199">
        <v>77.15</v>
      </c>
      <c r="G180" s="199"/>
      <c r="H180" s="199">
        <v>77.15</v>
      </c>
      <c r="I180" s="206"/>
    </row>
    <row r="181" ht="23.1" customHeight="1" spans="1:9">
      <c r="A181" s="200" t="s">
        <v>346</v>
      </c>
      <c r="B181" s="200" t="s">
        <v>428</v>
      </c>
      <c r="C181" s="200" t="s">
        <v>107</v>
      </c>
      <c r="D181" s="203" t="s">
        <v>431</v>
      </c>
      <c r="E181" s="203" t="s">
        <v>432</v>
      </c>
      <c r="F181" s="204">
        <v>76.65</v>
      </c>
      <c r="G181" s="204"/>
      <c r="H181" s="204">
        <v>76.65</v>
      </c>
      <c r="I181" s="206"/>
    </row>
    <row r="182" ht="23.1" customHeight="1" spans="1:9">
      <c r="A182" s="200" t="s">
        <v>346</v>
      </c>
      <c r="B182" s="200" t="s">
        <v>428</v>
      </c>
      <c r="C182" s="200" t="s">
        <v>112</v>
      </c>
      <c r="D182" s="203" t="s">
        <v>433</v>
      </c>
      <c r="E182" s="203" t="s">
        <v>434</v>
      </c>
      <c r="F182" s="204">
        <v>0.5</v>
      </c>
      <c r="G182" s="204"/>
      <c r="H182" s="204">
        <v>0.5</v>
      </c>
      <c r="I182" s="206"/>
    </row>
    <row r="183" ht="23.1" customHeight="1" spans="1:9">
      <c r="A183" s="200" t="s">
        <v>346</v>
      </c>
      <c r="B183" s="200" t="s">
        <v>435</v>
      </c>
      <c r="C183" s="201"/>
      <c r="D183" s="202" t="s">
        <v>436</v>
      </c>
      <c r="E183" s="202" t="s">
        <v>437</v>
      </c>
      <c r="F183" s="199">
        <v>484.65</v>
      </c>
      <c r="G183" s="199"/>
      <c r="H183" s="199">
        <v>484.65</v>
      </c>
      <c r="I183" s="206"/>
    </row>
    <row r="184" ht="23.1" customHeight="1" spans="1:9">
      <c r="A184" s="200" t="s">
        <v>346</v>
      </c>
      <c r="B184" s="200" t="s">
        <v>435</v>
      </c>
      <c r="C184" s="200" t="s">
        <v>107</v>
      </c>
      <c r="D184" s="203" t="s">
        <v>438</v>
      </c>
      <c r="E184" s="203" t="s">
        <v>439</v>
      </c>
      <c r="F184" s="204">
        <v>484.65</v>
      </c>
      <c r="G184" s="204"/>
      <c r="H184" s="204">
        <v>484.65</v>
      </c>
      <c r="I184" s="206"/>
    </row>
    <row r="185" ht="23.1" customHeight="1" spans="1:9">
      <c r="A185" s="200" t="s">
        <v>346</v>
      </c>
      <c r="B185" s="200" t="s">
        <v>440</v>
      </c>
      <c r="C185" s="201"/>
      <c r="D185" s="202" t="s">
        <v>441</v>
      </c>
      <c r="E185" s="202" t="s">
        <v>442</v>
      </c>
      <c r="F185" s="199">
        <v>89.7</v>
      </c>
      <c r="G185" s="199"/>
      <c r="H185" s="199">
        <v>89.7</v>
      </c>
      <c r="I185" s="206"/>
    </row>
    <row r="186" ht="23.1" customHeight="1" spans="1:9">
      <c r="A186" s="200" t="s">
        <v>346</v>
      </c>
      <c r="B186" s="200" t="s">
        <v>440</v>
      </c>
      <c r="C186" s="200" t="s">
        <v>107</v>
      </c>
      <c r="D186" s="203" t="s">
        <v>443</v>
      </c>
      <c r="E186" s="203" t="s">
        <v>444</v>
      </c>
      <c r="F186" s="204">
        <v>89.7</v>
      </c>
      <c r="G186" s="204"/>
      <c r="H186" s="204">
        <v>89.7</v>
      </c>
      <c r="I186" s="206"/>
    </row>
    <row r="187" ht="23.1" customHeight="1" spans="1:9">
      <c r="A187" s="200" t="s">
        <v>346</v>
      </c>
      <c r="B187" s="200" t="s">
        <v>181</v>
      </c>
      <c r="C187" s="201"/>
      <c r="D187" s="202" t="s">
        <v>445</v>
      </c>
      <c r="E187" s="202" t="s">
        <v>446</v>
      </c>
      <c r="F187" s="199">
        <v>1007.912</v>
      </c>
      <c r="G187" s="199"/>
      <c r="H187" s="199">
        <v>1007.912</v>
      </c>
      <c r="I187" s="206"/>
    </row>
    <row r="188" ht="23.1" customHeight="1" spans="1:9">
      <c r="A188" s="200" t="s">
        <v>346</v>
      </c>
      <c r="B188" s="200" t="s">
        <v>181</v>
      </c>
      <c r="C188" s="200" t="s">
        <v>112</v>
      </c>
      <c r="D188" s="203" t="s">
        <v>447</v>
      </c>
      <c r="E188" s="203" t="s">
        <v>448</v>
      </c>
      <c r="F188" s="204">
        <v>1007.912</v>
      </c>
      <c r="G188" s="204"/>
      <c r="H188" s="204">
        <v>1007.912</v>
      </c>
      <c r="I188" s="206"/>
    </row>
    <row r="189" ht="23.1" customHeight="1" spans="1:9">
      <c r="A189" s="200" t="s">
        <v>346</v>
      </c>
      <c r="B189" s="200" t="s">
        <v>186</v>
      </c>
      <c r="C189" s="201"/>
      <c r="D189" s="202" t="s">
        <v>449</v>
      </c>
      <c r="E189" s="202" t="s">
        <v>450</v>
      </c>
      <c r="F189" s="199">
        <v>352.3837</v>
      </c>
      <c r="G189" s="199">
        <v>221.1837</v>
      </c>
      <c r="H189" s="199">
        <v>131.2</v>
      </c>
      <c r="I189" s="206"/>
    </row>
    <row r="190" ht="23.1" customHeight="1" spans="1:9">
      <c r="A190" s="200" t="s">
        <v>346</v>
      </c>
      <c r="B190" s="200" t="s">
        <v>186</v>
      </c>
      <c r="C190" s="200" t="s">
        <v>107</v>
      </c>
      <c r="D190" s="203" t="s">
        <v>451</v>
      </c>
      <c r="E190" s="203" t="s">
        <v>111</v>
      </c>
      <c r="F190" s="204">
        <v>203.1837</v>
      </c>
      <c r="G190" s="204">
        <v>203.1837</v>
      </c>
      <c r="H190" s="204"/>
      <c r="I190" s="206"/>
    </row>
    <row r="191" ht="23.1" customHeight="1" spans="1:9">
      <c r="A191" s="200" t="s">
        <v>346</v>
      </c>
      <c r="B191" s="200" t="s">
        <v>186</v>
      </c>
      <c r="C191" s="200" t="s">
        <v>112</v>
      </c>
      <c r="D191" s="203" t="s">
        <v>452</v>
      </c>
      <c r="E191" s="203" t="s">
        <v>114</v>
      </c>
      <c r="F191" s="204">
        <v>40</v>
      </c>
      <c r="G191" s="204"/>
      <c r="H191" s="204">
        <v>40</v>
      </c>
      <c r="I191" s="206"/>
    </row>
    <row r="192" ht="23.1" customHeight="1" spans="1:9">
      <c r="A192" s="200" t="s">
        <v>346</v>
      </c>
      <c r="B192" s="200" t="s">
        <v>186</v>
      </c>
      <c r="C192" s="200" t="s">
        <v>217</v>
      </c>
      <c r="D192" s="203" t="s">
        <v>453</v>
      </c>
      <c r="E192" s="203" t="s">
        <v>454</v>
      </c>
      <c r="F192" s="204">
        <v>109.2</v>
      </c>
      <c r="G192" s="204">
        <v>18</v>
      </c>
      <c r="H192" s="204">
        <v>91.2</v>
      </c>
      <c r="I192" s="206"/>
    </row>
    <row r="193" ht="23.1" customHeight="1" spans="1:9">
      <c r="A193" s="200" t="s">
        <v>346</v>
      </c>
      <c r="B193" s="200" t="s">
        <v>217</v>
      </c>
      <c r="C193" s="201"/>
      <c r="D193" s="202" t="s">
        <v>455</v>
      </c>
      <c r="E193" s="202" t="s">
        <v>456</v>
      </c>
      <c r="F193" s="199">
        <v>5.50765</v>
      </c>
      <c r="G193" s="199">
        <v>5.50765</v>
      </c>
      <c r="H193" s="199"/>
      <c r="I193" s="206"/>
    </row>
    <row r="194" ht="23.1" customHeight="1" spans="1:9">
      <c r="A194" s="200" t="s">
        <v>346</v>
      </c>
      <c r="B194" s="200" t="s">
        <v>217</v>
      </c>
      <c r="C194" s="200" t="s">
        <v>217</v>
      </c>
      <c r="D194" s="203" t="s">
        <v>457</v>
      </c>
      <c r="E194" s="203" t="s">
        <v>458</v>
      </c>
      <c r="F194" s="204">
        <v>5.50765</v>
      </c>
      <c r="G194" s="204">
        <v>5.50765</v>
      </c>
      <c r="H194" s="204"/>
      <c r="I194" s="206"/>
    </row>
    <row r="195" ht="23.1" customHeight="1" spans="1:9">
      <c r="A195" s="200" t="s">
        <v>459</v>
      </c>
      <c r="B195" s="201"/>
      <c r="C195" s="201"/>
      <c r="D195" s="202" t="s">
        <v>459</v>
      </c>
      <c r="E195" s="202" t="s">
        <v>460</v>
      </c>
      <c r="F195" s="199">
        <v>18427.276506</v>
      </c>
      <c r="G195" s="199">
        <v>2137.85595</v>
      </c>
      <c r="H195" s="199">
        <v>16289.420556</v>
      </c>
      <c r="I195" s="206"/>
    </row>
    <row r="196" ht="23.1" customHeight="1" spans="1:9">
      <c r="A196" s="200" t="s">
        <v>459</v>
      </c>
      <c r="B196" s="200" t="s">
        <v>107</v>
      </c>
      <c r="C196" s="201"/>
      <c r="D196" s="202" t="s">
        <v>461</v>
      </c>
      <c r="E196" s="202" t="s">
        <v>462</v>
      </c>
      <c r="F196" s="199">
        <v>580.186</v>
      </c>
      <c r="G196" s="199">
        <v>262.9914</v>
      </c>
      <c r="H196" s="199">
        <v>317.1946</v>
      </c>
      <c r="I196" s="206"/>
    </row>
    <row r="197" ht="23.1" customHeight="1" spans="1:9">
      <c r="A197" s="200" t="s">
        <v>459</v>
      </c>
      <c r="B197" s="200" t="s">
        <v>107</v>
      </c>
      <c r="C197" s="200" t="s">
        <v>107</v>
      </c>
      <c r="D197" s="203" t="s">
        <v>463</v>
      </c>
      <c r="E197" s="203" t="s">
        <v>111</v>
      </c>
      <c r="F197" s="204">
        <v>262.2234</v>
      </c>
      <c r="G197" s="204">
        <v>262.2234</v>
      </c>
      <c r="H197" s="204"/>
      <c r="I197" s="206"/>
    </row>
    <row r="198" ht="23.1" customHeight="1" spans="1:9">
      <c r="A198" s="200" t="s">
        <v>459</v>
      </c>
      <c r="B198" s="200" t="s">
        <v>107</v>
      </c>
      <c r="C198" s="200" t="s">
        <v>112</v>
      </c>
      <c r="D198" s="203" t="s">
        <v>464</v>
      </c>
      <c r="E198" s="203" t="s">
        <v>114</v>
      </c>
      <c r="F198" s="204">
        <v>89.416</v>
      </c>
      <c r="G198" s="204"/>
      <c r="H198" s="204">
        <v>89.416</v>
      </c>
      <c r="I198" s="206"/>
    </row>
    <row r="199" ht="23.1" customHeight="1" spans="1:9">
      <c r="A199" s="200" t="s">
        <v>459</v>
      </c>
      <c r="B199" s="200" t="s">
        <v>107</v>
      </c>
      <c r="C199" s="200" t="s">
        <v>217</v>
      </c>
      <c r="D199" s="203" t="s">
        <v>465</v>
      </c>
      <c r="E199" s="203" t="s">
        <v>466</v>
      </c>
      <c r="F199" s="204">
        <v>228.5466</v>
      </c>
      <c r="G199" s="204">
        <v>0.768</v>
      </c>
      <c r="H199" s="204">
        <v>227.7786</v>
      </c>
      <c r="I199" s="206"/>
    </row>
    <row r="200" ht="23.1" customHeight="1" spans="1:9">
      <c r="A200" s="200" t="s">
        <v>459</v>
      </c>
      <c r="B200" s="200" t="s">
        <v>112</v>
      </c>
      <c r="C200" s="201"/>
      <c r="D200" s="202" t="s">
        <v>467</v>
      </c>
      <c r="E200" s="202" t="s">
        <v>468</v>
      </c>
      <c r="F200" s="199">
        <v>114.54</v>
      </c>
      <c r="G200" s="199"/>
      <c r="H200" s="199">
        <v>114.54</v>
      </c>
      <c r="I200" s="206"/>
    </row>
    <row r="201" ht="23.1" customHeight="1" spans="1:9">
      <c r="A201" s="200" t="s">
        <v>459</v>
      </c>
      <c r="B201" s="200" t="s">
        <v>112</v>
      </c>
      <c r="C201" s="200" t="s">
        <v>107</v>
      </c>
      <c r="D201" s="203" t="s">
        <v>469</v>
      </c>
      <c r="E201" s="203" t="s">
        <v>470</v>
      </c>
      <c r="F201" s="204">
        <v>91.95</v>
      </c>
      <c r="G201" s="204"/>
      <c r="H201" s="204">
        <v>91.95</v>
      </c>
      <c r="I201" s="206"/>
    </row>
    <row r="202" ht="23.1" customHeight="1" spans="1:9">
      <c r="A202" s="200" t="s">
        <v>459</v>
      </c>
      <c r="B202" s="200" t="s">
        <v>112</v>
      </c>
      <c r="C202" s="200" t="s">
        <v>112</v>
      </c>
      <c r="D202" s="203" t="s">
        <v>471</v>
      </c>
      <c r="E202" s="203" t="s">
        <v>472</v>
      </c>
      <c r="F202" s="204">
        <v>22.59</v>
      </c>
      <c r="G202" s="204"/>
      <c r="H202" s="204">
        <v>22.59</v>
      </c>
      <c r="I202" s="206"/>
    </row>
    <row r="203" ht="23.1" customHeight="1" spans="1:9">
      <c r="A203" s="200" t="s">
        <v>459</v>
      </c>
      <c r="B203" s="200" t="s">
        <v>115</v>
      </c>
      <c r="C203" s="201"/>
      <c r="D203" s="202" t="s">
        <v>473</v>
      </c>
      <c r="E203" s="202" t="s">
        <v>474</v>
      </c>
      <c r="F203" s="199">
        <v>479.97</v>
      </c>
      <c r="G203" s="199"/>
      <c r="H203" s="199">
        <v>479.97</v>
      </c>
      <c r="I203" s="206"/>
    </row>
    <row r="204" ht="23.1" customHeight="1" spans="1:9">
      <c r="A204" s="200" t="s">
        <v>459</v>
      </c>
      <c r="B204" s="200" t="s">
        <v>115</v>
      </c>
      <c r="C204" s="200" t="s">
        <v>217</v>
      </c>
      <c r="D204" s="203" t="s">
        <v>475</v>
      </c>
      <c r="E204" s="203" t="s">
        <v>476</v>
      </c>
      <c r="F204" s="204">
        <v>479.97</v>
      </c>
      <c r="G204" s="204"/>
      <c r="H204" s="204">
        <v>479.97</v>
      </c>
      <c r="I204" s="206"/>
    </row>
    <row r="205" ht="23.1" customHeight="1" spans="1:9">
      <c r="A205" s="200" t="s">
        <v>459</v>
      </c>
      <c r="B205" s="200" t="s">
        <v>118</v>
      </c>
      <c r="C205" s="201"/>
      <c r="D205" s="202" t="s">
        <v>477</v>
      </c>
      <c r="E205" s="202" t="s">
        <v>478</v>
      </c>
      <c r="F205" s="199">
        <v>3410.5856</v>
      </c>
      <c r="G205" s="199">
        <v>461.9091</v>
      </c>
      <c r="H205" s="199">
        <v>2948.6765</v>
      </c>
      <c r="I205" s="206"/>
    </row>
    <row r="206" ht="23.1" customHeight="1" spans="1:9">
      <c r="A206" s="200" t="s">
        <v>459</v>
      </c>
      <c r="B206" s="200" t="s">
        <v>118</v>
      </c>
      <c r="C206" s="200" t="s">
        <v>107</v>
      </c>
      <c r="D206" s="203" t="s">
        <v>479</v>
      </c>
      <c r="E206" s="203" t="s">
        <v>480</v>
      </c>
      <c r="F206" s="204">
        <v>866.5645</v>
      </c>
      <c r="G206" s="204">
        <v>211.5645</v>
      </c>
      <c r="H206" s="204">
        <v>655</v>
      </c>
      <c r="I206" s="206"/>
    </row>
    <row r="207" ht="23.1" customHeight="1" spans="1:9">
      <c r="A207" s="200" t="s">
        <v>459</v>
      </c>
      <c r="B207" s="200" t="s">
        <v>118</v>
      </c>
      <c r="C207" s="200" t="s">
        <v>112</v>
      </c>
      <c r="D207" s="203" t="s">
        <v>481</v>
      </c>
      <c r="E207" s="203" t="s">
        <v>482</v>
      </c>
      <c r="F207" s="204">
        <v>76.4587</v>
      </c>
      <c r="G207" s="204">
        <v>64.4587</v>
      </c>
      <c r="H207" s="204">
        <v>12</v>
      </c>
      <c r="I207" s="206"/>
    </row>
    <row r="208" ht="23.1" customHeight="1" spans="1:9">
      <c r="A208" s="200" t="s">
        <v>459</v>
      </c>
      <c r="B208" s="200" t="s">
        <v>118</v>
      </c>
      <c r="C208" s="200" t="s">
        <v>115</v>
      </c>
      <c r="D208" s="203" t="s">
        <v>483</v>
      </c>
      <c r="E208" s="203" t="s">
        <v>484</v>
      </c>
      <c r="F208" s="204">
        <v>195.8859</v>
      </c>
      <c r="G208" s="204">
        <v>185.8859</v>
      </c>
      <c r="H208" s="204">
        <v>10</v>
      </c>
      <c r="I208" s="206"/>
    </row>
    <row r="209" ht="23.1" customHeight="1" spans="1:9">
      <c r="A209" s="200" t="s">
        <v>459</v>
      </c>
      <c r="B209" s="200" t="s">
        <v>118</v>
      </c>
      <c r="C209" s="200" t="s">
        <v>124</v>
      </c>
      <c r="D209" s="203" t="s">
        <v>485</v>
      </c>
      <c r="E209" s="203" t="s">
        <v>486</v>
      </c>
      <c r="F209" s="204">
        <v>2169.204</v>
      </c>
      <c r="G209" s="204"/>
      <c r="H209" s="204">
        <v>2169.204</v>
      </c>
      <c r="I209" s="206"/>
    </row>
    <row r="210" ht="23.1" customHeight="1" spans="1:9">
      <c r="A210" s="200" t="s">
        <v>459</v>
      </c>
      <c r="B210" s="200" t="s">
        <v>118</v>
      </c>
      <c r="C210" s="200" t="s">
        <v>273</v>
      </c>
      <c r="D210" s="203" t="s">
        <v>487</v>
      </c>
      <c r="E210" s="203" t="s">
        <v>488</v>
      </c>
      <c r="F210" s="204">
        <v>30</v>
      </c>
      <c r="G210" s="204"/>
      <c r="H210" s="204">
        <v>30</v>
      </c>
      <c r="I210" s="206"/>
    </row>
    <row r="211" ht="23.1" customHeight="1" spans="1:9">
      <c r="A211" s="200" t="s">
        <v>459</v>
      </c>
      <c r="B211" s="200" t="s">
        <v>118</v>
      </c>
      <c r="C211" s="200" t="s">
        <v>217</v>
      </c>
      <c r="D211" s="203" t="s">
        <v>489</v>
      </c>
      <c r="E211" s="203" t="s">
        <v>490</v>
      </c>
      <c r="F211" s="204">
        <v>72.4725</v>
      </c>
      <c r="G211" s="204"/>
      <c r="H211" s="204">
        <v>72.4725</v>
      </c>
      <c r="I211" s="206"/>
    </row>
    <row r="212" ht="23.1" customHeight="1" spans="1:9">
      <c r="A212" s="200" t="s">
        <v>459</v>
      </c>
      <c r="B212" s="200" t="s">
        <v>152</v>
      </c>
      <c r="C212" s="201"/>
      <c r="D212" s="202" t="s">
        <v>491</v>
      </c>
      <c r="E212" s="202" t="s">
        <v>492</v>
      </c>
      <c r="F212" s="199">
        <v>1123.08656</v>
      </c>
      <c r="G212" s="199">
        <v>83.4316</v>
      </c>
      <c r="H212" s="199">
        <v>1039.65496</v>
      </c>
      <c r="I212" s="206"/>
    </row>
    <row r="213" ht="23.1" customHeight="1" spans="1:9">
      <c r="A213" s="200" t="s">
        <v>459</v>
      </c>
      <c r="B213" s="200" t="s">
        <v>152</v>
      </c>
      <c r="C213" s="200" t="s">
        <v>241</v>
      </c>
      <c r="D213" s="203" t="s">
        <v>493</v>
      </c>
      <c r="E213" s="203" t="s">
        <v>494</v>
      </c>
      <c r="F213" s="204">
        <v>36.2076</v>
      </c>
      <c r="G213" s="204">
        <v>31.2076</v>
      </c>
      <c r="H213" s="204">
        <v>5</v>
      </c>
      <c r="I213" s="206"/>
    </row>
    <row r="214" ht="23.1" customHeight="1" spans="1:9">
      <c r="A214" s="200" t="s">
        <v>459</v>
      </c>
      <c r="B214" s="200" t="s">
        <v>152</v>
      </c>
      <c r="C214" s="200" t="s">
        <v>495</v>
      </c>
      <c r="D214" s="203" t="s">
        <v>496</v>
      </c>
      <c r="E214" s="203" t="s">
        <v>497</v>
      </c>
      <c r="F214" s="204">
        <v>157.035</v>
      </c>
      <c r="G214" s="204"/>
      <c r="H214" s="204">
        <v>157.035</v>
      </c>
      <c r="I214" s="206"/>
    </row>
    <row r="215" ht="23.1" customHeight="1" spans="1:9">
      <c r="A215" s="200" t="s">
        <v>459</v>
      </c>
      <c r="B215" s="200" t="s">
        <v>152</v>
      </c>
      <c r="C215" s="200" t="s">
        <v>217</v>
      </c>
      <c r="D215" s="203" t="s">
        <v>498</v>
      </c>
      <c r="E215" s="203" t="s">
        <v>499</v>
      </c>
      <c r="F215" s="204">
        <v>929.84396</v>
      </c>
      <c r="G215" s="204">
        <v>52.224</v>
      </c>
      <c r="H215" s="204">
        <v>877.61996</v>
      </c>
      <c r="I215" s="206"/>
    </row>
    <row r="216" ht="23.1" customHeight="1" spans="1:9">
      <c r="A216" s="200" t="s">
        <v>459</v>
      </c>
      <c r="B216" s="200" t="s">
        <v>167</v>
      </c>
      <c r="C216" s="201"/>
      <c r="D216" s="202" t="s">
        <v>500</v>
      </c>
      <c r="E216" s="202" t="s">
        <v>501</v>
      </c>
      <c r="F216" s="199">
        <v>4068.26375</v>
      </c>
      <c r="G216" s="199">
        <v>1128.26375</v>
      </c>
      <c r="H216" s="199">
        <v>2940</v>
      </c>
      <c r="I216" s="206"/>
    </row>
    <row r="217" ht="23.1" customHeight="1" spans="1:9">
      <c r="A217" s="200" t="s">
        <v>459</v>
      </c>
      <c r="B217" s="200" t="s">
        <v>167</v>
      </c>
      <c r="C217" s="200" t="s">
        <v>107</v>
      </c>
      <c r="D217" s="203" t="s">
        <v>502</v>
      </c>
      <c r="E217" s="203" t="s">
        <v>503</v>
      </c>
      <c r="F217" s="204">
        <v>1009.935725</v>
      </c>
      <c r="G217" s="204">
        <v>1009.935725</v>
      </c>
      <c r="H217" s="204"/>
      <c r="I217" s="206"/>
    </row>
    <row r="218" ht="23.1" customHeight="1" spans="1:9">
      <c r="A218" s="200" t="s">
        <v>459</v>
      </c>
      <c r="B218" s="200" t="s">
        <v>167</v>
      </c>
      <c r="C218" s="200" t="s">
        <v>112</v>
      </c>
      <c r="D218" s="203" t="s">
        <v>504</v>
      </c>
      <c r="E218" s="203" t="s">
        <v>505</v>
      </c>
      <c r="F218" s="204">
        <v>118.328025</v>
      </c>
      <c r="G218" s="204">
        <v>118.328025</v>
      </c>
      <c r="H218" s="204"/>
      <c r="I218" s="206"/>
    </row>
    <row r="219" ht="23.1" customHeight="1" spans="1:9">
      <c r="A219" s="200" t="s">
        <v>459</v>
      </c>
      <c r="B219" s="200" t="s">
        <v>167</v>
      </c>
      <c r="C219" s="200" t="s">
        <v>115</v>
      </c>
      <c r="D219" s="203" t="s">
        <v>506</v>
      </c>
      <c r="E219" s="203" t="s">
        <v>507</v>
      </c>
      <c r="F219" s="204">
        <v>200</v>
      </c>
      <c r="G219" s="204"/>
      <c r="H219" s="204">
        <v>200</v>
      </c>
      <c r="I219" s="206"/>
    </row>
    <row r="220" ht="23.1" customHeight="1" spans="1:9">
      <c r="A220" s="200" t="s">
        <v>459</v>
      </c>
      <c r="B220" s="200" t="s">
        <v>167</v>
      </c>
      <c r="C220" s="200" t="s">
        <v>217</v>
      </c>
      <c r="D220" s="203" t="s">
        <v>508</v>
      </c>
      <c r="E220" s="203" t="s">
        <v>509</v>
      </c>
      <c r="F220" s="204">
        <v>2740</v>
      </c>
      <c r="G220" s="204"/>
      <c r="H220" s="204">
        <v>2740</v>
      </c>
      <c r="I220" s="206"/>
    </row>
    <row r="221" ht="23.1" customHeight="1" spans="1:9">
      <c r="A221" s="200" t="s">
        <v>459</v>
      </c>
      <c r="B221" s="200" t="s">
        <v>238</v>
      </c>
      <c r="C221" s="201"/>
      <c r="D221" s="202" t="s">
        <v>510</v>
      </c>
      <c r="E221" s="202" t="s">
        <v>511</v>
      </c>
      <c r="F221" s="199">
        <v>7282.619896</v>
      </c>
      <c r="G221" s="199"/>
      <c r="H221" s="199">
        <v>7282.619896</v>
      </c>
      <c r="I221" s="206"/>
    </row>
    <row r="222" ht="23.1" customHeight="1" spans="1:9">
      <c r="A222" s="200" t="s">
        <v>459</v>
      </c>
      <c r="B222" s="200" t="s">
        <v>238</v>
      </c>
      <c r="C222" s="200" t="s">
        <v>112</v>
      </c>
      <c r="D222" s="203" t="s">
        <v>512</v>
      </c>
      <c r="E222" s="203" t="s">
        <v>513</v>
      </c>
      <c r="F222" s="204">
        <v>7282.619896</v>
      </c>
      <c r="G222" s="204"/>
      <c r="H222" s="204">
        <v>7282.619896</v>
      </c>
      <c r="I222" s="206"/>
    </row>
    <row r="223" ht="23.1" customHeight="1" spans="1:9">
      <c r="A223" s="200" t="s">
        <v>459</v>
      </c>
      <c r="B223" s="200" t="s">
        <v>174</v>
      </c>
      <c r="C223" s="201"/>
      <c r="D223" s="202" t="s">
        <v>514</v>
      </c>
      <c r="E223" s="202" t="s">
        <v>515</v>
      </c>
      <c r="F223" s="199">
        <v>501</v>
      </c>
      <c r="G223" s="199"/>
      <c r="H223" s="199">
        <v>501</v>
      </c>
      <c r="I223" s="206"/>
    </row>
    <row r="224" ht="23.1" customHeight="1" spans="1:9">
      <c r="A224" s="200" t="s">
        <v>459</v>
      </c>
      <c r="B224" s="200" t="s">
        <v>174</v>
      </c>
      <c r="C224" s="200" t="s">
        <v>107</v>
      </c>
      <c r="D224" s="203" t="s">
        <v>516</v>
      </c>
      <c r="E224" s="203" t="s">
        <v>517</v>
      </c>
      <c r="F224" s="204">
        <v>501</v>
      </c>
      <c r="G224" s="204"/>
      <c r="H224" s="204">
        <v>501</v>
      </c>
      <c r="I224" s="206"/>
    </row>
    <row r="225" ht="23.1" customHeight="1" spans="1:9">
      <c r="A225" s="200" t="s">
        <v>459</v>
      </c>
      <c r="B225" s="200" t="s">
        <v>518</v>
      </c>
      <c r="C225" s="201"/>
      <c r="D225" s="202" t="s">
        <v>519</v>
      </c>
      <c r="E225" s="202" t="s">
        <v>520</v>
      </c>
      <c r="F225" s="199">
        <v>303.6347</v>
      </c>
      <c r="G225" s="199">
        <v>201.2601</v>
      </c>
      <c r="H225" s="199">
        <v>102.3746</v>
      </c>
      <c r="I225" s="206"/>
    </row>
    <row r="226" ht="23.1" customHeight="1" spans="1:9">
      <c r="A226" s="200" t="s">
        <v>459</v>
      </c>
      <c r="B226" s="200" t="s">
        <v>518</v>
      </c>
      <c r="C226" s="200" t="s">
        <v>107</v>
      </c>
      <c r="D226" s="203" t="s">
        <v>521</v>
      </c>
      <c r="E226" s="203" t="s">
        <v>111</v>
      </c>
      <c r="F226" s="204">
        <v>201.2601</v>
      </c>
      <c r="G226" s="204">
        <v>201.2601</v>
      </c>
      <c r="H226" s="204"/>
      <c r="I226" s="206"/>
    </row>
    <row r="227" ht="23.1" customHeight="1" spans="1:9">
      <c r="A227" s="200" t="s">
        <v>459</v>
      </c>
      <c r="B227" s="200" t="s">
        <v>518</v>
      </c>
      <c r="C227" s="200" t="s">
        <v>112</v>
      </c>
      <c r="D227" s="203" t="s">
        <v>522</v>
      </c>
      <c r="E227" s="203" t="s">
        <v>114</v>
      </c>
      <c r="F227" s="204">
        <v>15</v>
      </c>
      <c r="G227" s="204"/>
      <c r="H227" s="204">
        <v>15</v>
      </c>
      <c r="I227" s="206"/>
    </row>
    <row r="228" ht="23.1" customHeight="1" spans="1:9">
      <c r="A228" s="200" t="s">
        <v>459</v>
      </c>
      <c r="B228" s="200" t="s">
        <v>518</v>
      </c>
      <c r="C228" s="200" t="s">
        <v>121</v>
      </c>
      <c r="D228" s="203" t="s">
        <v>523</v>
      </c>
      <c r="E228" s="203" t="s">
        <v>524</v>
      </c>
      <c r="F228" s="204">
        <v>31.3746</v>
      </c>
      <c r="G228" s="204"/>
      <c r="H228" s="204">
        <v>31.3746</v>
      </c>
      <c r="I228" s="206"/>
    </row>
    <row r="229" ht="23.1" customHeight="1" spans="1:9">
      <c r="A229" s="200" t="s">
        <v>459</v>
      </c>
      <c r="B229" s="200" t="s">
        <v>518</v>
      </c>
      <c r="C229" s="200" t="s">
        <v>217</v>
      </c>
      <c r="D229" s="203" t="s">
        <v>525</v>
      </c>
      <c r="E229" s="203" t="s">
        <v>526</v>
      </c>
      <c r="F229" s="204">
        <v>56</v>
      </c>
      <c r="G229" s="204"/>
      <c r="H229" s="204">
        <v>56</v>
      </c>
      <c r="I229" s="206"/>
    </row>
    <row r="230" ht="23.1" customHeight="1" spans="1:9">
      <c r="A230" s="200" t="s">
        <v>459</v>
      </c>
      <c r="B230" s="200" t="s">
        <v>241</v>
      </c>
      <c r="C230" s="201"/>
      <c r="D230" s="202" t="s">
        <v>527</v>
      </c>
      <c r="E230" s="202" t="s">
        <v>528</v>
      </c>
      <c r="F230" s="199">
        <v>14</v>
      </c>
      <c r="G230" s="199"/>
      <c r="H230" s="199">
        <v>14</v>
      </c>
      <c r="I230" s="206"/>
    </row>
    <row r="231" ht="23.1" customHeight="1" spans="1:9">
      <c r="A231" s="200" t="s">
        <v>459</v>
      </c>
      <c r="B231" s="200" t="s">
        <v>241</v>
      </c>
      <c r="C231" s="200" t="s">
        <v>107</v>
      </c>
      <c r="D231" s="203" t="s">
        <v>529</v>
      </c>
      <c r="E231" s="203" t="s">
        <v>530</v>
      </c>
      <c r="F231" s="204">
        <v>14</v>
      </c>
      <c r="G231" s="204"/>
      <c r="H231" s="204">
        <v>14</v>
      </c>
      <c r="I231" s="206"/>
    </row>
    <row r="232" ht="23.1" customHeight="1" spans="1:9">
      <c r="A232" s="200" t="s">
        <v>459</v>
      </c>
      <c r="B232" s="200" t="s">
        <v>495</v>
      </c>
      <c r="C232" s="201"/>
      <c r="D232" s="202" t="s">
        <v>531</v>
      </c>
      <c r="E232" s="202" t="s">
        <v>532</v>
      </c>
      <c r="F232" s="199">
        <v>230</v>
      </c>
      <c r="G232" s="199"/>
      <c r="H232" s="199">
        <v>230</v>
      </c>
      <c r="I232" s="206"/>
    </row>
    <row r="233" ht="23.1" customHeight="1" spans="1:9">
      <c r="A233" s="200" t="s">
        <v>459</v>
      </c>
      <c r="B233" s="200" t="s">
        <v>495</v>
      </c>
      <c r="C233" s="200" t="s">
        <v>118</v>
      </c>
      <c r="D233" s="203" t="s">
        <v>533</v>
      </c>
      <c r="E233" s="203" t="s">
        <v>534</v>
      </c>
      <c r="F233" s="204">
        <v>230</v>
      </c>
      <c r="G233" s="204"/>
      <c r="H233" s="204">
        <v>230</v>
      </c>
      <c r="I233" s="206"/>
    </row>
    <row r="234" ht="23.1" customHeight="1" spans="1:9">
      <c r="A234" s="200" t="s">
        <v>459</v>
      </c>
      <c r="B234" s="200" t="s">
        <v>217</v>
      </c>
      <c r="C234" s="201"/>
      <c r="D234" s="202" t="s">
        <v>535</v>
      </c>
      <c r="E234" s="202" t="s">
        <v>536</v>
      </c>
      <c r="F234" s="199">
        <v>319.39</v>
      </c>
      <c r="G234" s="199"/>
      <c r="H234" s="199">
        <v>319.39</v>
      </c>
      <c r="I234" s="206"/>
    </row>
    <row r="235" ht="23.1" customHeight="1" spans="1:9">
      <c r="A235" s="200" t="s">
        <v>459</v>
      </c>
      <c r="B235" s="200" t="s">
        <v>217</v>
      </c>
      <c r="C235" s="200" t="s">
        <v>217</v>
      </c>
      <c r="D235" s="203" t="s">
        <v>537</v>
      </c>
      <c r="E235" s="203" t="s">
        <v>538</v>
      </c>
      <c r="F235" s="204">
        <v>319.39</v>
      </c>
      <c r="G235" s="204"/>
      <c r="H235" s="204">
        <v>319.39</v>
      </c>
      <c r="I235" s="206"/>
    </row>
    <row r="236" ht="23.1" customHeight="1" spans="1:9">
      <c r="A236" s="200" t="s">
        <v>539</v>
      </c>
      <c r="B236" s="201"/>
      <c r="C236" s="201"/>
      <c r="D236" s="202" t="s">
        <v>539</v>
      </c>
      <c r="E236" s="202" t="s">
        <v>540</v>
      </c>
      <c r="F236" s="199">
        <v>228</v>
      </c>
      <c r="G236" s="199"/>
      <c r="H236" s="199">
        <v>228</v>
      </c>
      <c r="I236" s="206"/>
    </row>
    <row r="237" ht="23.1" customHeight="1" spans="1:9">
      <c r="A237" s="200" t="s">
        <v>539</v>
      </c>
      <c r="B237" s="200" t="s">
        <v>107</v>
      </c>
      <c r="C237" s="201"/>
      <c r="D237" s="202" t="s">
        <v>541</v>
      </c>
      <c r="E237" s="202" t="s">
        <v>542</v>
      </c>
      <c r="F237" s="199">
        <v>200</v>
      </c>
      <c r="G237" s="199"/>
      <c r="H237" s="199">
        <v>200</v>
      </c>
      <c r="I237" s="206"/>
    </row>
    <row r="238" ht="23.1" customHeight="1" spans="1:9">
      <c r="A238" s="200" t="s">
        <v>539</v>
      </c>
      <c r="B238" s="200" t="s">
        <v>107</v>
      </c>
      <c r="C238" s="200" t="s">
        <v>112</v>
      </c>
      <c r="D238" s="203" t="s">
        <v>543</v>
      </c>
      <c r="E238" s="203" t="s">
        <v>114</v>
      </c>
      <c r="F238" s="204">
        <v>200</v>
      </c>
      <c r="G238" s="204"/>
      <c r="H238" s="204">
        <v>200</v>
      </c>
      <c r="I238" s="206"/>
    </row>
    <row r="239" ht="23.1" customHeight="1" spans="1:9">
      <c r="A239" s="200" t="s">
        <v>539</v>
      </c>
      <c r="B239" s="200" t="s">
        <v>115</v>
      </c>
      <c r="C239" s="201"/>
      <c r="D239" s="202" t="s">
        <v>544</v>
      </c>
      <c r="E239" s="202" t="s">
        <v>545</v>
      </c>
      <c r="F239" s="199">
        <v>28</v>
      </c>
      <c r="G239" s="199"/>
      <c r="H239" s="199">
        <v>28</v>
      </c>
      <c r="I239" s="206"/>
    </row>
    <row r="240" ht="23.1" customHeight="1" spans="1:9">
      <c r="A240" s="200" t="s">
        <v>539</v>
      </c>
      <c r="B240" s="200" t="s">
        <v>115</v>
      </c>
      <c r="C240" s="200" t="s">
        <v>112</v>
      </c>
      <c r="D240" s="203" t="s">
        <v>546</v>
      </c>
      <c r="E240" s="203" t="s">
        <v>547</v>
      </c>
      <c r="F240" s="204">
        <v>28</v>
      </c>
      <c r="G240" s="204"/>
      <c r="H240" s="204">
        <v>28</v>
      </c>
      <c r="I240" s="206"/>
    </row>
    <row r="241" ht="23.1" customHeight="1" spans="1:9">
      <c r="A241" s="200" t="s">
        <v>548</v>
      </c>
      <c r="B241" s="201"/>
      <c r="C241" s="201"/>
      <c r="D241" s="202" t="s">
        <v>548</v>
      </c>
      <c r="E241" s="202" t="s">
        <v>549</v>
      </c>
      <c r="F241" s="199">
        <v>17174.650384</v>
      </c>
      <c r="G241" s="199">
        <v>3881.025584</v>
      </c>
      <c r="H241" s="199">
        <v>13293.6248</v>
      </c>
      <c r="I241" s="206"/>
    </row>
    <row r="242" ht="23.1" customHeight="1" spans="1:9">
      <c r="A242" s="200" t="s">
        <v>548</v>
      </c>
      <c r="B242" s="200" t="s">
        <v>107</v>
      </c>
      <c r="C242" s="201"/>
      <c r="D242" s="202" t="s">
        <v>550</v>
      </c>
      <c r="E242" s="202" t="s">
        <v>551</v>
      </c>
      <c r="F242" s="199">
        <v>4893.2372</v>
      </c>
      <c r="G242" s="199">
        <v>3179.0572</v>
      </c>
      <c r="H242" s="199">
        <v>1714.18</v>
      </c>
      <c r="I242" s="206"/>
    </row>
    <row r="243" ht="23.1" customHeight="1" spans="1:9">
      <c r="A243" s="200" t="s">
        <v>548</v>
      </c>
      <c r="B243" s="200" t="s">
        <v>107</v>
      </c>
      <c r="C243" s="200" t="s">
        <v>107</v>
      </c>
      <c r="D243" s="203" t="s">
        <v>552</v>
      </c>
      <c r="E243" s="203" t="s">
        <v>111</v>
      </c>
      <c r="F243" s="204">
        <v>2900.6572</v>
      </c>
      <c r="G243" s="204">
        <v>2900.6572</v>
      </c>
      <c r="H243" s="204"/>
      <c r="I243" s="206"/>
    </row>
    <row r="244" ht="23.1" customHeight="1" spans="1:9">
      <c r="A244" s="200" t="s">
        <v>548</v>
      </c>
      <c r="B244" s="200" t="s">
        <v>107</v>
      </c>
      <c r="C244" s="200" t="s">
        <v>112</v>
      </c>
      <c r="D244" s="203" t="s">
        <v>553</v>
      </c>
      <c r="E244" s="203" t="s">
        <v>114</v>
      </c>
      <c r="F244" s="204">
        <v>537.7</v>
      </c>
      <c r="G244" s="204"/>
      <c r="H244" s="204">
        <v>537.7</v>
      </c>
      <c r="I244" s="206"/>
    </row>
    <row r="245" ht="23.1" customHeight="1" spans="1:9">
      <c r="A245" s="200" t="s">
        <v>548</v>
      </c>
      <c r="B245" s="200" t="s">
        <v>107</v>
      </c>
      <c r="C245" s="200" t="s">
        <v>118</v>
      </c>
      <c r="D245" s="203" t="s">
        <v>554</v>
      </c>
      <c r="E245" s="203" t="s">
        <v>555</v>
      </c>
      <c r="F245" s="204">
        <v>381.4</v>
      </c>
      <c r="G245" s="204">
        <v>278.4</v>
      </c>
      <c r="H245" s="204">
        <v>103</v>
      </c>
      <c r="I245" s="206"/>
    </row>
    <row r="246" ht="23.1" customHeight="1" spans="1:9">
      <c r="A246" s="200" t="s">
        <v>548</v>
      </c>
      <c r="B246" s="200" t="s">
        <v>107</v>
      </c>
      <c r="C246" s="200" t="s">
        <v>217</v>
      </c>
      <c r="D246" s="203" t="s">
        <v>556</v>
      </c>
      <c r="E246" s="203" t="s">
        <v>557</v>
      </c>
      <c r="F246" s="204">
        <v>1073.48</v>
      </c>
      <c r="G246" s="204"/>
      <c r="H246" s="204">
        <v>1073.48</v>
      </c>
      <c r="I246" s="206"/>
    </row>
    <row r="247" ht="23.1" customHeight="1" spans="1:9">
      <c r="A247" s="200" t="s">
        <v>548</v>
      </c>
      <c r="B247" s="200" t="s">
        <v>115</v>
      </c>
      <c r="C247" s="201"/>
      <c r="D247" s="202" t="s">
        <v>558</v>
      </c>
      <c r="E247" s="202" t="s">
        <v>559</v>
      </c>
      <c r="F247" s="199">
        <v>2804.8</v>
      </c>
      <c r="G247" s="199"/>
      <c r="H247" s="199">
        <v>2804.8</v>
      </c>
      <c r="I247" s="206"/>
    </row>
    <row r="248" ht="23.1" customHeight="1" spans="1:9">
      <c r="A248" s="200" t="s">
        <v>548</v>
      </c>
      <c r="B248" s="200" t="s">
        <v>115</v>
      </c>
      <c r="C248" s="200" t="s">
        <v>217</v>
      </c>
      <c r="D248" s="203" t="s">
        <v>560</v>
      </c>
      <c r="E248" s="203" t="s">
        <v>561</v>
      </c>
      <c r="F248" s="204">
        <v>2804.8</v>
      </c>
      <c r="G248" s="204"/>
      <c r="H248" s="204">
        <v>2804.8</v>
      </c>
      <c r="I248" s="206"/>
    </row>
    <row r="249" ht="23.1" customHeight="1" spans="1:9">
      <c r="A249" s="200" t="s">
        <v>548</v>
      </c>
      <c r="B249" s="200" t="s">
        <v>147</v>
      </c>
      <c r="C249" s="201"/>
      <c r="D249" s="202" t="s">
        <v>562</v>
      </c>
      <c r="E249" s="202" t="s">
        <v>563</v>
      </c>
      <c r="F249" s="199">
        <v>5476.613184</v>
      </c>
      <c r="G249" s="199">
        <v>701.968384</v>
      </c>
      <c r="H249" s="199">
        <v>4774.6448</v>
      </c>
      <c r="I249" s="206"/>
    </row>
    <row r="250" ht="23.1" customHeight="1" spans="1:9">
      <c r="A250" s="200" t="s">
        <v>548</v>
      </c>
      <c r="B250" s="200" t="s">
        <v>147</v>
      </c>
      <c r="C250" s="200" t="s">
        <v>107</v>
      </c>
      <c r="D250" s="203" t="s">
        <v>564</v>
      </c>
      <c r="E250" s="203" t="s">
        <v>565</v>
      </c>
      <c r="F250" s="204">
        <v>5476.613184</v>
      </c>
      <c r="G250" s="204">
        <v>701.968384</v>
      </c>
      <c r="H250" s="204">
        <v>4774.6448</v>
      </c>
      <c r="I250" s="206"/>
    </row>
    <row r="251" ht="23.1" customHeight="1" spans="1:9">
      <c r="A251" s="200" t="s">
        <v>548</v>
      </c>
      <c r="B251" s="200" t="s">
        <v>217</v>
      </c>
      <c r="C251" s="201"/>
      <c r="D251" s="202" t="s">
        <v>566</v>
      </c>
      <c r="E251" s="202" t="s">
        <v>567</v>
      </c>
      <c r="F251" s="199">
        <v>4000</v>
      </c>
      <c r="G251" s="199"/>
      <c r="H251" s="199">
        <v>4000</v>
      </c>
      <c r="I251" s="206"/>
    </row>
    <row r="252" ht="23.1" customHeight="1" spans="1:9">
      <c r="A252" s="200" t="s">
        <v>548</v>
      </c>
      <c r="B252" s="200" t="s">
        <v>217</v>
      </c>
      <c r="C252" s="200" t="s">
        <v>217</v>
      </c>
      <c r="D252" s="203" t="s">
        <v>568</v>
      </c>
      <c r="E252" s="203" t="s">
        <v>569</v>
      </c>
      <c r="F252" s="204">
        <v>4000</v>
      </c>
      <c r="G252" s="204"/>
      <c r="H252" s="204">
        <v>4000</v>
      </c>
      <c r="I252" s="206"/>
    </row>
    <row r="253" ht="23.1" customHeight="1" spans="1:9">
      <c r="A253" s="200" t="s">
        <v>570</v>
      </c>
      <c r="B253" s="201"/>
      <c r="C253" s="201"/>
      <c r="D253" s="202" t="s">
        <v>570</v>
      </c>
      <c r="E253" s="202" t="s">
        <v>571</v>
      </c>
      <c r="F253" s="199">
        <v>6455.39276</v>
      </c>
      <c r="G253" s="199">
        <v>541.2866</v>
      </c>
      <c r="H253" s="199">
        <v>5914.10616</v>
      </c>
      <c r="I253" s="206"/>
    </row>
    <row r="254" ht="23.1" customHeight="1" spans="1:9">
      <c r="A254" s="200" t="s">
        <v>570</v>
      </c>
      <c r="B254" s="200" t="s">
        <v>107</v>
      </c>
      <c r="C254" s="201"/>
      <c r="D254" s="202" t="s">
        <v>572</v>
      </c>
      <c r="E254" s="202" t="s">
        <v>573</v>
      </c>
      <c r="F254" s="199">
        <v>1055.7167</v>
      </c>
      <c r="G254" s="199">
        <v>305.7167</v>
      </c>
      <c r="H254" s="199">
        <v>750</v>
      </c>
      <c r="I254" s="206"/>
    </row>
    <row r="255" ht="23.1" customHeight="1" spans="1:9">
      <c r="A255" s="200" t="s">
        <v>570</v>
      </c>
      <c r="B255" s="200" t="s">
        <v>107</v>
      </c>
      <c r="C255" s="200" t="s">
        <v>107</v>
      </c>
      <c r="D255" s="203" t="s">
        <v>574</v>
      </c>
      <c r="E255" s="203" t="s">
        <v>111</v>
      </c>
      <c r="F255" s="204">
        <v>305.7167</v>
      </c>
      <c r="G255" s="204">
        <v>305.7167</v>
      </c>
      <c r="H255" s="204"/>
      <c r="I255" s="206"/>
    </row>
    <row r="256" ht="23.1" customHeight="1" spans="1:9">
      <c r="A256" s="200" t="s">
        <v>570</v>
      </c>
      <c r="B256" s="200" t="s">
        <v>107</v>
      </c>
      <c r="C256" s="200" t="s">
        <v>306</v>
      </c>
      <c r="D256" s="203" t="s">
        <v>575</v>
      </c>
      <c r="E256" s="203" t="s">
        <v>576</v>
      </c>
      <c r="F256" s="204">
        <v>20</v>
      </c>
      <c r="G256" s="204"/>
      <c r="H256" s="204">
        <v>20</v>
      </c>
      <c r="I256" s="206"/>
    </row>
    <row r="257" ht="23.1" customHeight="1" spans="1:9">
      <c r="A257" s="200" t="s">
        <v>570</v>
      </c>
      <c r="B257" s="200" t="s">
        <v>107</v>
      </c>
      <c r="C257" s="200" t="s">
        <v>428</v>
      </c>
      <c r="D257" s="203" t="s">
        <v>577</v>
      </c>
      <c r="E257" s="203" t="s">
        <v>578</v>
      </c>
      <c r="F257" s="204">
        <v>235</v>
      </c>
      <c r="G257" s="204"/>
      <c r="H257" s="204">
        <v>235</v>
      </c>
      <c r="I257" s="206"/>
    </row>
    <row r="258" ht="23.1" customHeight="1" spans="1:9">
      <c r="A258" s="200" t="s">
        <v>570</v>
      </c>
      <c r="B258" s="200" t="s">
        <v>107</v>
      </c>
      <c r="C258" s="200" t="s">
        <v>440</v>
      </c>
      <c r="D258" s="203" t="s">
        <v>579</v>
      </c>
      <c r="E258" s="203" t="s">
        <v>580</v>
      </c>
      <c r="F258" s="204">
        <v>10</v>
      </c>
      <c r="G258" s="204"/>
      <c r="H258" s="204">
        <v>10</v>
      </c>
      <c r="I258" s="206"/>
    </row>
    <row r="259" ht="23.1" customHeight="1" spans="1:9">
      <c r="A259" s="200" t="s">
        <v>570</v>
      </c>
      <c r="B259" s="200" t="s">
        <v>107</v>
      </c>
      <c r="C259" s="200" t="s">
        <v>581</v>
      </c>
      <c r="D259" s="203" t="s">
        <v>582</v>
      </c>
      <c r="E259" s="203" t="s">
        <v>583</v>
      </c>
      <c r="F259" s="204">
        <v>170</v>
      </c>
      <c r="G259" s="204"/>
      <c r="H259" s="204">
        <v>170</v>
      </c>
      <c r="I259" s="206"/>
    </row>
    <row r="260" ht="23.1" customHeight="1" spans="1:9">
      <c r="A260" s="200" t="s">
        <v>570</v>
      </c>
      <c r="B260" s="200" t="s">
        <v>107</v>
      </c>
      <c r="C260" s="200" t="s">
        <v>217</v>
      </c>
      <c r="D260" s="203" t="s">
        <v>584</v>
      </c>
      <c r="E260" s="203" t="s">
        <v>585</v>
      </c>
      <c r="F260" s="204">
        <v>315</v>
      </c>
      <c r="G260" s="204"/>
      <c r="H260" s="204">
        <v>315</v>
      </c>
      <c r="I260" s="206"/>
    </row>
    <row r="261" ht="23.1" customHeight="1" spans="1:9">
      <c r="A261" s="200" t="s">
        <v>570</v>
      </c>
      <c r="B261" s="200" t="s">
        <v>112</v>
      </c>
      <c r="C261" s="201"/>
      <c r="D261" s="202" t="s">
        <v>586</v>
      </c>
      <c r="E261" s="202" t="s">
        <v>587</v>
      </c>
      <c r="F261" s="199">
        <v>11</v>
      </c>
      <c r="G261" s="199"/>
      <c r="H261" s="199">
        <v>11</v>
      </c>
      <c r="I261" s="206"/>
    </row>
    <row r="262" ht="23.1" customHeight="1" spans="1:9">
      <c r="A262" s="200" t="s">
        <v>570</v>
      </c>
      <c r="B262" s="200" t="s">
        <v>112</v>
      </c>
      <c r="C262" s="200" t="s">
        <v>217</v>
      </c>
      <c r="D262" s="203" t="s">
        <v>588</v>
      </c>
      <c r="E262" s="203" t="s">
        <v>589</v>
      </c>
      <c r="F262" s="204">
        <v>11</v>
      </c>
      <c r="G262" s="204"/>
      <c r="H262" s="204">
        <v>11</v>
      </c>
      <c r="I262" s="206"/>
    </row>
    <row r="263" ht="23.1" customHeight="1" spans="1:9">
      <c r="A263" s="200" t="s">
        <v>570</v>
      </c>
      <c r="B263" s="200" t="s">
        <v>115</v>
      </c>
      <c r="C263" s="201"/>
      <c r="D263" s="202" t="s">
        <v>590</v>
      </c>
      <c r="E263" s="202" t="s">
        <v>591</v>
      </c>
      <c r="F263" s="199">
        <v>2564.3689</v>
      </c>
      <c r="G263" s="199">
        <v>183.3689</v>
      </c>
      <c r="H263" s="199">
        <v>2381</v>
      </c>
      <c r="I263" s="206"/>
    </row>
    <row r="264" ht="23.1" customHeight="1" spans="1:9">
      <c r="A264" s="200" t="s">
        <v>570</v>
      </c>
      <c r="B264" s="200" t="s">
        <v>115</v>
      </c>
      <c r="C264" s="200" t="s">
        <v>107</v>
      </c>
      <c r="D264" s="203" t="s">
        <v>592</v>
      </c>
      <c r="E264" s="203" t="s">
        <v>111</v>
      </c>
      <c r="F264" s="204">
        <v>183.3689</v>
      </c>
      <c r="G264" s="204">
        <v>183.3689</v>
      </c>
      <c r="H264" s="204"/>
      <c r="I264" s="206"/>
    </row>
    <row r="265" ht="23.1" customHeight="1" spans="1:9">
      <c r="A265" s="200" t="s">
        <v>570</v>
      </c>
      <c r="B265" s="200" t="s">
        <v>115</v>
      </c>
      <c r="C265" s="200" t="s">
        <v>112</v>
      </c>
      <c r="D265" s="203" t="s">
        <v>593</v>
      </c>
      <c r="E265" s="203" t="s">
        <v>114</v>
      </c>
      <c r="F265" s="204">
        <v>76</v>
      </c>
      <c r="G265" s="204"/>
      <c r="H265" s="204">
        <v>76</v>
      </c>
      <c r="I265" s="206"/>
    </row>
    <row r="266" ht="23.1" customHeight="1" spans="1:9">
      <c r="A266" s="200" t="s">
        <v>570</v>
      </c>
      <c r="B266" s="200" t="s">
        <v>115</v>
      </c>
      <c r="C266" s="200" t="s">
        <v>147</v>
      </c>
      <c r="D266" s="203" t="s">
        <v>594</v>
      </c>
      <c r="E266" s="203" t="s">
        <v>595</v>
      </c>
      <c r="F266" s="204">
        <v>40</v>
      </c>
      <c r="G266" s="204"/>
      <c r="H266" s="204">
        <v>40</v>
      </c>
      <c r="I266" s="206"/>
    </row>
    <row r="267" ht="23.1" customHeight="1" spans="1:9">
      <c r="A267" s="200" t="s">
        <v>570</v>
      </c>
      <c r="B267" s="200" t="s">
        <v>115</v>
      </c>
      <c r="C267" s="200" t="s">
        <v>121</v>
      </c>
      <c r="D267" s="203" t="s">
        <v>596</v>
      </c>
      <c r="E267" s="203" t="s">
        <v>597</v>
      </c>
      <c r="F267" s="204">
        <v>47</v>
      </c>
      <c r="G267" s="204"/>
      <c r="H267" s="204">
        <v>47</v>
      </c>
      <c r="I267" s="206"/>
    </row>
    <row r="268" ht="23.1" customHeight="1" spans="1:9">
      <c r="A268" s="200" t="s">
        <v>570</v>
      </c>
      <c r="B268" s="200" t="s">
        <v>115</v>
      </c>
      <c r="C268" s="200" t="s">
        <v>167</v>
      </c>
      <c r="D268" s="203" t="s">
        <v>598</v>
      </c>
      <c r="E268" s="203" t="s">
        <v>599</v>
      </c>
      <c r="F268" s="204">
        <v>30</v>
      </c>
      <c r="G268" s="204"/>
      <c r="H268" s="204">
        <v>30</v>
      </c>
      <c r="I268" s="206"/>
    </row>
    <row r="269" ht="23.1" customHeight="1" spans="1:9">
      <c r="A269" s="200" t="s">
        <v>570</v>
      </c>
      <c r="B269" s="200" t="s">
        <v>115</v>
      </c>
      <c r="C269" s="200" t="s">
        <v>600</v>
      </c>
      <c r="D269" s="203" t="s">
        <v>601</v>
      </c>
      <c r="E269" s="203" t="s">
        <v>602</v>
      </c>
      <c r="F269" s="204">
        <v>28</v>
      </c>
      <c r="G269" s="204"/>
      <c r="H269" s="204">
        <v>28</v>
      </c>
      <c r="I269" s="206"/>
    </row>
    <row r="270" ht="23.1" customHeight="1" spans="1:9">
      <c r="A270" s="200" t="s">
        <v>570</v>
      </c>
      <c r="B270" s="200" t="s">
        <v>115</v>
      </c>
      <c r="C270" s="200" t="s">
        <v>217</v>
      </c>
      <c r="D270" s="203" t="s">
        <v>603</v>
      </c>
      <c r="E270" s="203" t="s">
        <v>604</v>
      </c>
      <c r="F270" s="204">
        <v>2160</v>
      </c>
      <c r="G270" s="204"/>
      <c r="H270" s="204">
        <v>2160</v>
      </c>
      <c r="I270" s="206"/>
    </row>
    <row r="271" ht="23.1" customHeight="1" spans="1:9">
      <c r="A271" s="200" t="s">
        <v>570</v>
      </c>
      <c r="B271" s="200" t="s">
        <v>147</v>
      </c>
      <c r="C271" s="201"/>
      <c r="D271" s="202" t="s">
        <v>605</v>
      </c>
      <c r="E271" s="202" t="s">
        <v>606</v>
      </c>
      <c r="F271" s="199">
        <v>2178.51716</v>
      </c>
      <c r="G271" s="199">
        <v>52.201</v>
      </c>
      <c r="H271" s="199">
        <v>2126.31616</v>
      </c>
      <c r="I271" s="206"/>
    </row>
    <row r="272" ht="23.1" customHeight="1" spans="1:9">
      <c r="A272" s="200" t="s">
        <v>570</v>
      </c>
      <c r="B272" s="200" t="s">
        <v>147</v>
      </c>
      <c r="C272" s="200" t="s">
        <v>107</v>
      </c>
      <c r="D272" s="203" t="s">
        <v>607</v>
      </c>
      <c r="E272" s="203" t="s">
        <v>111</v>
      </c>
      <c r="F272" s="204">
        <v>52.201</v>
      </c>
      <c r="G272" s="204">
        <v>52.201</v>
      </c>
      <c r="H272" s="204"/>
      <c r="I272" s="206"/>
    </row>
    <row r="273" ht="23.1" customHeight="1" spans="1:9">
      <c r="A273" s="200" t="s">
        <v>570</v>
      </c>
      <c r="B273" s="200" t="s">
        <v>147</v>
      </c>
      <c r="C273" s="200" t="s">
        <v>112</v>
      </c>
      <c r="D273" s="203" t="s">
        <v>608</v>
      </c>
      <c r="E273" s="203" t="s">
        <v>114</v>
      </c>
      <c r="F273" s="204">
        <v>39.35616</v>
      </c>
      <c r="G273" s="204"/>
      <c r="H273" s="204">
        <v>39.35616</v>
      </c>
      <c r="I273" s="206"/>
    </row>
    <row r="274" ht="23.1" customHeight="1" spans="1:9">
      <c r="A274" s="200" t="s">
        <v>570</v>
      </c>
      <c r="B274" s="200" t="s">
        <v>147</v>
      </c>
      <c r="C274" s="200" t="s">
        <v>121</v>
      </c>
      <c r="D274" s="203" t="s">
        <v>609</v>
      </c>
      <c r="E274" s="203" t="s">
        <v>610</v>
      </c>
      <c r="F274" s="204">
        <v>15.96</v>
      </c>
      <c r="G274" s="204"/>
      <c r="H274" s="204">
        <v>15.96</v>
      </c>
      <c r="I274" s="206"/>
    </row>
    <row r="275" ht="23.1" customHeight="1" spans="1:9">
      <c r="A275" s="200" t="s">
        <v>570</v>
      </c>
      <c r="B275" s="200" t="s">
        <v>147</v>
      </c>
      <c r="C275" s="200" t="s">
        <v>217</v>
      </c>
      <c r="D275" s="203" t="s">
        <v>611</v>
      </c>
      <c r="E275" s="203" t="s">
        <v>612</v>
      </c>
      <c r="F275" s="204">
        <v>2071</v>
      </c>
      <c r="G275" s="204"/>
      <c r="H275" s="204">
        <v>2071</v>
      </c>
      <c r="I275" s="206"/>
    </row>
    <row r="276" ht="23.1" customHeight="1" spans="1:9">
      <c r="A276" s="200" t="s">
        <v>570</v>
      </c>
      <c r="B276" s="200" t="s">
        <v>152</v>
      </c>
      <c r="C276" s="201"/>
      <c r="D276" s="202" t="s">
        <v>613</v>
      </c>
      <c r="E276" s="202" t="s">
        <v>614</v>
      </c>
      <c r="F276" s="199">
        <v>527.51</v>
      </c>
      <c r="G276" s="199"/>
      <c r="H276" s="199">
        <v>527.51</v>
      </c>
      <c r="I276" s="206"/>
    </row>
    <row r="277" ht="23.1" customHeight="1" spans="1:9">
      <c r="A277" s="200" t="s">
        <v>570</v>
      </c>
      <c r="B277" s="200" t="s">
        <v>152</v>
      </c>
      <c r="C277" s="200" t="s">
        <v>147</v>
      </c>
      <c r="D277" s="203" t="s">
        <v>615</v>
      </c>
      <c r="E277" s="203" t="s">
        <v>616</v>
      </c>
      <c r="F277" s="204">
        <v>527.51</v>
      </c>
      <c r="G277" s="204"/>
      <c r="H277" s="204">
        <v>527.51</v>
      </c>
      <c r="I277" s="206"/>
    </row>
    <row r="278" ht="23.1" customHeight="1" spans="1:9">
      <c r="A278" s="200" t="s">
        <v>570</v>
      </c>
      <c r="B278" s="200" t="s">
        <v>124</v>
      </c>
      <c r="C278" s="201"/>
      <c r="D278" s="202" t="s">
        <v>617</v>
      </c>
      <c r="E278" s="202" t="s">
        <v>618</v>
      </c>
      <c r="F278" s="199">
        <v>118.28</v>
      </c>
      <c r="G278" s="199"/>
      <c r="H278" s="199">
        <v>118.28</v>
      </c>
      <c r="I278" s="206"/>
    </row>
    <row r="279" ht="23.1" customHeight="1" spans="1:9">
      <c r="A279" s="200" t="s">
        <v>570</v>
      </c>
      <c r="B279" s="200" t="s">
        <v>124</v>
      </c>
      <c r="C279" s="200" t="s">
        <v>115</v>
      </c>
      <c r="D279" s="203" t="s">
        <v>619</v>
      </c>
      <c r="E279" s="203" t="s">
        <v>620</v>
      </c>
      <c r="F279" s="204">
        <v>78.28</v>
      </c>
      <c r="G279" s="204"/>
      <c r="H279" s="204">
        <v>78.28</v>
      </c>
      <c r="I279" s="206"/>
    </row>
    <row r="280" ht="23.1" customHeight="1" spans="1:9">
      <c r="A280" s="200" t="s">
        <v>570</v>
      </c>
      <c r="B280" s="200" t="s">
        <v>124</v>
      </c>
      <c r="C280" s="200" t="s">
        <v>118</v>
      </c>
      <c r="D280" s="203" t="s">
        <v>621</v>
      </c>
      <c r="E280" s="203" t="s">
        <v>622</v>
      </c>
      <c r="F280" s="204">
        <v>40</v>
      </c>
      <c r="G280" s="204"/>
      <c r="H280" s="204">
        <v>40</v>
      </c>
      <c r="I280" s="206"/>
    </row>
    <row r="281" ht="23.1" customHeight="1" spans="1:9">
      <c r="A281" s="200" t="s">
        <v>623</v>
      </c>
      <c r="B281" s="201"/>
      <c r="C281" s="201"/>
      <c r="D281" s="202" t="s">
        <v>623</v>
      </c>
      <c r="E281" s="202" t="s">
        <v>624</v>
      </c>
      <c r="F281" s="199">
        <v>95</v>
      </c>
      <c r="G281" s="199"/>
      <c r="H281" s="199">
        <v>95</v>
      </c>
      <c r="I281" s="206"/>
    </row>
    <row r="282" ht="23.1" customHeight="1" spans="1:9">
      <c r="A282" s="200" t="s">
        <v>623</v>
      </c>
      <c r="B282" s="200" t="s">
        <v>107</v>
      </c>
      <c r="C282" s="201"/>
      <c r="D282" s="202" t="s">
        <v>625</v>
      </c>
      <c r="E282" s="202" t="s">
        <v>626</v>
      </c>
      <c r="F282" s="199">
        <v>95</v>
      </c>
      <c r="G282" s="199"/>
      <c r="H282" s="199">
        <v>95</v>
      </c>
      <c r="I282" s="206"/>
    </row>
    <row r="283" ht="23.1" customHeight="1" spans="1:9">
      <c r="A283" s="200" t="s">
        <v>623</v>
      </c>
      <c r="B283" s="200" t="s">
        <v>107</v>
      </c>
      <c r="C283" s="200" t="s">
        <v>121</v>
      </c>
      <c r="D283" s="203" t="s">
        <v>627</v>
      </c>
      <c r="E283" s="203" t="s">
        <v>628</v>
      </c>
      <c r="F283" s="204">
        <v>95</v>
      </c>
      <c r="G283" s="204"/>
      <c r="H283" s="204">
        <v>95</v>
      </c>
      <c r="I283" s="206"/>
    </row>
    <row r="284" ht="23.1" customHeight="1" spans="1:9">
      <c r="A284" s="200" t="s">
        <v>629</v>
      </c>
      <c r="B284" s="201"/>
      <c r="C284" s="201"/>
      <c r="D284" s="202" t="s">
        <v>629</v>
      </c>
      <c r="E284" s="202" t="s">
        <v>630</v>
      </c>
      <c r="F284" s="199">
        <v>20</v>
      </c>
      <c r="G284" s="199"/>
      <c r="H284" s="199">
        <v>20</v>
      </c>
      <c r="I284" s="206"/>
    </row>
    <row r="285" ht="23.1" customHeight="1" spans="1:9">
      <c r="A285" s="200" t="s">
        <v>629</v>
      </c>
      <c r="B285" s="200" t="s">
        <v>107</v>
      </c>
      <c r="C285" s="201"/>
      <c r="D285" s="202" t="s">
        <v>631</v>
      </c>
      <c r="E285" s="202" t="s">
        <v>632</v>
      </c>
      <c r="F285" s="199">
        <v>20</v>
      </c>
      <c r="G285" s="199"/>
      <c r="H285" s="199">
        <v>20</v>
      </c>
      <c r="I285" s="206"/>
    </row>
    <row r="286" ht="23.1" customHeight="1" spans="1:9">
      <c r="A286" s="200" t="s">
        <v>629</v>
      </c>
      <c r="B286" s="200" t="s">
        <v>107</v>
      </c>
      <c r="C286" s="200" t="s">
        <v>112</v>
      </c>
      <c r="D286" s="203" t="s">
        <v>633</v>
      </c>
      <c r="E286" s="203" t="s">
        <v>114</v>
      </c>
      <c r="F286" s="204">
        <v>20</v>
      </c>
      <c r="G286" s="204"/>
      <c r="H286" s="204">
        <v>20</v>
      </c>
      <c r="I286" s="206"/>
    </row>
    <row r="287" ht="23.1" customHeight="1" spans="1:9">
      <c r="A287" s="200" t="s">
        <v>634</v>
      </c>
      <c r="B287" s="201"/>
      <c r="C287" s="201"/>
      <c r="D287" s="202" t="s">
        <v>634</v>
      </c>
      <c r="E287" s="202" t="s">
        <v>635</v>
      </c>
      <c r="F287" s="199">
        <v>494.8089</v>
      </c>
      <c r="G287" s="199">
        <v>354.8089</v>
      </c>
      <c r="H287" s="199">
        <v>140</v>
      </c>
      <c r="I287" s="206"/>
    </row>
    <row r="288" ht="23.1" customHeight="1" spans="1:9">
      <c r="A288" s="200" t="s">
        <v>634</v>
      </c>
      <c r="B288" s="200" t="s">
        <v>107</v>
      </c>
      <c r="C288" s="201"/>
      <c r="D288" s="202" t="s">
        <v>636</v>
      </c>
      <c r="E288" s="202" t="s">
        <v>637</v>
      </c>
      <c r="F288" s="199">
        <v>494.8089</v>
      </c>
      <c r="G288" s="199">
        <v>354.8089</v>
      </c>
      <c r="H288" s="199">
        <v>140</v>
      </c>
      <c r="I288" s="206"/>
    </row>
    <row r="289" ht="23.1" customHeight="1" spans="1:9">
      <c r="A289" s="200" t="s">
        <v>634</v>
      </c>
      <c r="B289" s="200" t="s">
        <v>107</v>
      </c>
      <c r="C289" s="200" t="s">
        <v>107</v>
      </c>
      <c r="D289" s="203" t="s">
        <v>638</v>
      </c>
      <c r="E289" s="203" t="s">
        <v>111</v>
      </c>
      <c r="F289" s="204">
        <v>354.8089</v>
      </c>
      <c r="G289" s="204">
        <v>354.8089</v>
      </c>
      <c r="H289" s="204"/>
      <c r="I289" s="206"/>
    </row>
    <row r="290" ht="23.1" customHeight="1" spans="1:9">
      <c r="A290" s="200" t="s">
        <v>634</v>
      </c>
      <c r="B290" s="200" t="s">
        <v>107</v>
      </c>
      <c r="C290" s="200" t="s">
        <v>112</v>
      </c>
      <c r="D290" s="203" t="s">
        <v>639</v>
      </c>
      <c r="E290" s="203" t="s">
        <v>114</v>
      </c>
      <c r="F290" s="204">
        <v>80</v>
      </c>
      <c r="G290" s="204"/>
      <c r="H290" s="204">
        <v>80</v>
      </c>
      <c r="I290" s="206"/>
    </row>
    <row r="291" ht="23.1" customHeight="1" spans="1:9">
      <c r="A291" s="200" t="s">
        <v>634</v>
      </c>
      <c r="B291" s="200" t="s">
        <v>107</v>
      </c>
      <c r="C291" s="200" t="s">
        <v>217</v>
      </c>
      <c r="D291" s="203" t="s">
        <v>640</v>
      </c>
      <c r="E291" s="203" t="s">
        <v>641</v>
      </c>
      <c r="F291" s="204">
        <v>60</v>
      </c>
      <c r="G291" s="204"/>
      <c r="H291" s="204">
        <v>60</v>
      </c>
      <c r="I291" s="206"/>
    </row>
    <row r="292" ht="23.1" customHeight="1" spans="1:9">
      <c r="A292" s="200" t="s">
        <v>642</v>
      </c>
      <c r="B292" s="201"/>
      <c r="C292" s="201"/>
      <c r="D292" s="202" t="s">
        <v>642</v>
      </c>
      <c r="E292" s="202" t="s">
        <v>643</v>
      </c>
      <c r="F292" s="199">
        <v>3050.145678</v>
      </c>
      <c r="G292" s="199">
        <v>1551.735678</v>
      </c>
      <c r="H292" s="199">
        <v>1498.41</v>
      </c>
      <c r="I292" s="206"/>
    </row>
    <row r="293" ht="23.1" customHeight="1" spans="1:9">
      <c r="A293" s="200" t="s">
        <v>642</v>
      </c>
      <c r="B293" s="200" t="s">
        <v>107</v>
      </c>
      <c r="C293" s="201"/>
      <c r="D293" s="202" t="s">
        <v>644</v>
      </c>
      <c r="E293" s="202" t="s">
        <v>645</v>
      </c>
      <c r="F293" s="199">
        <v>1498.41</v>
      </c>
      <c r="G293" s="199"/>
      <c r="H293" s="199">
        <v>1498.41</v>
      </c>
      <c r="I293" s="206"/>
    </row>
    <row r="294" ht="23.1" customHeight="1" spans="1:9">
      <c r="A294" s="200" t="s">
        <v>642</v>
      </c>
      <c r="B294" s="200" t="s">
        <v>107</v>
      </c>
      <c r="C294" s="200" t="s">
        <v>124</v>
      </c>
      <c r="D294" s="203" t="s">
        <v>646</v>
      </c>
      <c r="E294" s="203" t="s">
        <v>647</v>
      </c>
      <c r="F294" s="204">
        <v>1452.97</v>
      </c>
      <c r="G294" s="204"/>
      <c r="H294" s="204">
        <v>1452.97</v>
      </c>
      <c r="I294" s="206"/>
    </row>
    <row r="295" ht="23.1" customHeight="1" spans="1:9">
      <c r="A295" s="200" t="s">
        <v>642</v>
      </c>
      <c r="B295" s="200" t="s">
        <v>107</v>
      </c>
      <c r="C295" s="200" t="s">
        <v>273</v>
      </c>
      <c r="D295" s="203" t="s">
        <v>648</v>
      </c>
      <c r="E295" s="203" t="s">
        <v>649</v>
      </c>
      <c r="F295" s="204">
        <v>45.44</v>
      </c>
      <c r="G295" s="204"/>
      <c r="H295" s="204">
        <v>45.44</v>
      </c>
      <c r="I295" s="206"/>
    </row>
    <row r="296" ht="23.1" customHeight="1" spans="1:9">
      <c r="A296" s="200" t="s">
        <v>642</v>
      </c>
      <c r="B296" s="200" t="s">
        <v>112</v>
      </c>
      <c r="C296" s="201"/>
      <c r="D296" s="202" t="s">
        <v>650</v>
      </c>
      <c r="E296" s="202" t="s">
        <v>651</v>
      </c>
      <c r="F296" s="199">
        <v>1551.735678</v>
      </c>
      <c r="G296" s="199">
        <v>1551.735678</v>
      </c>
      <c r="H296" s="199"/>
      <c r="I296" s="206"/>
    </row>
    <row r="297" ht="23.1" customHeight="1" spans="1:9">
      <c r="A297" s="200" t="s">
        <v>642</v>
      </c>
      <c r="B297" s="200" t="s">
        <v>112</v>
      </c>
      <c r="C297" s="200" t="s">
        <v>107</v>
      </c>
      <c r="D297" s="203" t="s">
        <v>652</v>
      </c>
      <c r="E297" s="203" t="s">
        <v>653</v>
      </c>
      <c r="F297" s="204">
        <v>1551.735678</v>
      </c>
      <c r="G297" s="204">
        <v>1551.735678</v>
      </c>
      <c r="H297" s="204"/>
      <c r="I297" s="206"/>
    </row>
    <row r="298" ht="21.3" customHeight="1" spans="1:8">
      <c r="A298" s="200" t="s">
        <v>654</v>
      </c>
      <c r="B298" s="201"/>
      <c r="C298" s="201"/>
      <c r="D298" s="202" t="s">
        <v>654</v>
      </c>
      <c r="E298" s="202" t="s">
        <v>655</v>
      </c>
      <c r="F298" s="199">
        <v>1227.7756</v>
      </c>
      <c r="G298" s="199">
        <v>137.7756</v>
      </c>
      <c r="H298" s="199">
        <v>1090</v>
      </c>
    </row>
    <row r="299" ht="21.3" customHeight="1" spans="1:8">
      <c r="A299" s="200" t="s">
        <v>654</v>
      </c>
      <c r="B299" s="200" t="s">
        <v>107</v>
      </c>
      <c r="C299" s="201"/>
      <c r="D299" s="202" t="s">
        <v>656</v>
      </c>
      <c r="E299" s="202" t="s">
        <v>657</v>
      </c>
      <c r="F299" s="199">
        <v>427.7756</v>
      </c>
      <c r="G299" s="199">
        <v>137.7756</v>
      </c>
      <c r="H299" s="199">
        <v>290</v>
      </c>
    </row>
    <row r="300" ht="21.3" customHeight="1" spans="1:8">
      <c r="A300" s="200" t="s">
        <v>654</v>
      </c>
      <c r="B300" s="200" t="s">
        <v>107</v>
      </c>
      <c r="C300" s="200" t="s">
        <v>107</v>
      </c>
      <c r="D300" s="203" t="s">
        <v>658</v>
      </c>
      <c r="E300" s="203" t="s">
        <v>111</v>
      </c>
      <c r="F300" s="204">
        <v>137.7756</v>
      </c>
      <c r="G300" s="204">
        <v>137.7756</v>
      </c>
      <c r="H300" s="204"/>
    </row>
    <row r="301" ht="21.3" customHeight="1" spans="1:8">
      <c r="A301" s="200" t="s">
        <v>654</v>
      </c>
      <c r="B301" s="200" t="s">
        <v>107</v>
      </c>
      <c r="C301" s="200" t="s">
        <v>112</v>
      </c>
      <c r="D301" s="203" t="s">
        <v>659</v>
      </c>
      <c r="E301" s="203" t="s">
        <v>114</v>
      </c>
      <c r="F301" s="204">
        <v>290</v>
      </c>
      <c r="G301" s="204"/>
      <c r="H301" s="204">
        <v>290</v>
      </c>
    </row>
    <row r="302" ht="21.3" customHeight="1" spans="1:8">
      <c r="A302" s="200" t="s">
        <v>654</v>
      </c>
      <c r="B302" s="200" t="s">
        <v>112</v>
      </c>
      <c r="C302" s="201"/>
      <c r="D302" s="202" t="s">
        <v>660</v>
      </c>
      <c r="E302" s="202" t="s">
        <v>661</v>
      </c>
      <c r="F302" s="199">
        <v>800</v>
      </c>
      <c r="G302" s="199"/>
      <c r="H302" s="199">
        <v>800</v>
      </c>
    </row>
    <row r="303" ht="21.3" customHeight="1" spans="1:8">
      <c r="A303" s="200" t="s">
        <v>654</v>
      </c>
      <c r="B303" s="200" t="s">
        <v>112</v>
      </c>
      <c r="C303" s="200" t="s">
        <v>107</v>
      </c>
      <c r="D303" s="203" t="s">
        <v>662</v>
      </c>
      <c r="E303" s="203" t="s">
        <v>111</v>
      </c>
      <c r="F303" s="204">
        <v>800</v>
      </c>
      <c r="G303" s="204"/>
      <c r="H303" s="204">
        <v>800</v>
      </c>
    </row>
    <row r="304" ht="21.3" customHeight="1" spans="1:8">
      <c r="A304" s="200">
        <v>227</v>
      </c>
      <c r="B304" s="200"/>
      <c r="C304" s="200"/>
      <c r="D304" s="202">
        <v>227</v>
      </c>
      <c r="E304" s="202" t="s">
        <v>663</v>
      </c>
      <c r="F304" s="199">
        <v>2000</v>
      </c>
      <c r="G304" s="199"/>
      <c r="H304" s="199">
        <v>2000</v>
      </c>
    </row>
    <row r="305" ht="21.3" customHeight="1" spans="1:8">
      <c r="A305" s="200" t="s">
        <v>664</v>
      </c>
      <c r="B305" s="201"/>
      <c r="C305" s="201"/>
      <c r="D305" s="202" t="s">
        <v>664</v>
      </c>
      <c r="E305" s="202" t="s">
        <v>665</v>
      </c>
      <c r="F305" s="199">
        <v>400</v>
      </c>
      <c r="G305" s="199"/>
      <c r="H305" s="199">
        <v>400</v>
      </c>
    </row>
    <row r="306" ht="21.3" customHeight="1" spans="1:8">
      <c r="A306" s="200" t="s">
        <v>664</v>
      </c>
      <c r="B306" s="200" t="s">
        <v>112</v>
      </c>
      <c r="C306" s="201"/>
      <c r="D306" s="202" t="s">
        <v>666</v>
      </c>
      <c r="E306" s="202" t="s">
        <v>667</v>
      </c>
      <c r="F306" s="199">
        <v>400</v>
      </c>
      <c r="G306" s="199"/>
      <c r="H306" s="199">
        <v>400</v>
      </c>
    </row>
    <row r="307" ht="21.3" customHeight="1" spans="1:8">
      <c r="A307" s="200" t="s">
        <v>664</v>
      </c>
      <c r="B307" s="200" t="s">
        <v>112</v>
      </c>
      <c r="C307" s="200" t="s">
        <v>107</v>
      </c>
      <c r="D307" s="203" t="s">
        <v>668</v>
      </c>
      <c r="E307" s="203" t="s">
        <v>669</v>
      </c>
      <c r="F307" s="204">
        <v>400</v>
      </c>
      <c r="G307" s="204"/>
      <c r="H307" s="204">
        <v>400</v>
      </c>
    </row>
    <row r="308" ht="21.3" customHeight="1" spans="1:8">
      <c r="A308" s="200" t="s">
        <v>670</v>
      </c>
      <c r="B308" s="201"/>
      <c r="C308" s="201"/>
      <c r="D308" s="202" t="s">
        <v>670</v>
      </c>
      <c r="E308" s="202" t="s">
        <v>92</v>
      </c>
      <c r="F308" s="199">
        <v>830</v>
      </c>
      <c r="G308" s="199"/>
      <c r="H308" s="199">
        <v>830</v>
      </c>
    </row>
    <row r="309" ht="21.3" customHeight="1" spans="1:8">
      <c r="A309" s="200" t="s">
        <v>670</v>
      </c>
      <c r="B309" s="200" t="s">
        <v>115</v>
      </c>
      <c r="C309" s="201"/>
      <c r="D309" s="202" t="s">
        <v>671</v>
      </c>
      <c r="E309" s="202" t="s">
        <v>672</v>
      </c>
      <c r="F309" s="199">
        <v>830</v>
      </c>
      <c r="G309" s="199"/>
      <c r="H309" s="199">
        <v>830</v>
      </c>
    </row>
    <row r="310" ht="21.3" customHeight="1" spans="1:8">
      <c r="A310" s="200" t="s">
        <v>670</v>
      </c>
      <c r="B310" s="200" t="s">
        <v>115</v>
      </c>
      <c r="C310" s="200" t="s">
        <v>107</v>
      </c>
      <c r="D310" s="203" t="s">
        <v>673</v>
      </c>
      <c r="E310" s="203" t="s">
        <v>674</v>
      </c>
      <c r="F310" s="204">
        <v>830</v>
      </c>
      <c r="G310" s="204"/>
      <c r="H310" s="204">
        <v>830</v>
      </c>
    </row>
    <row r="311" ht="21.3" customHeight="1" spans="1:8">
      <c r="A311" s="200" t="s">
        <v>675</v>
      </c>
      <c r="B311" s="201"/>
      <c r="C311" s="201"/>
      <c r="D311" s="202" t="s">
        <v>675</v>
      </c>
      <c r="E311" s="202" t="s">
        <v>676</v>
      </c>
      <c r="F311" s="199">
        <v>1558</v>
      </c>
      <c r="G311" s="199"/>
      <c r="H311" s="199">
        <v>1558</v>
      </c>
    </row>
    <row r="312" ht="21.3" customHeight="1" spans="1:8">
      <c r="A312" s="200" t="s">
        <v>675</v>
      </c>
      <c r="B312" s="200" t="s">
        <v>115</v>
      </c>
      <c r="C312" s="201"/>
      <c r="D312" s="202" t="s">
        <v>677</v>
      </c>
      <c r="E312" s="202" t="s">
        <v>678</v>
      </c>
      <c r="F312" s="199">
        <v>1558</v>
      </c>
      <c r="G312" s="199"/>
      <c r="H312" s="199">
        <v>1558</v>
      </c>
    </row>
    <row r="313" ht="21.3" customHeight="1" spans="1:8">
      <c r="A313" s="200" t="s">
        <v>675</v>
      </c>
      <c r="B313" s="200" t="s">
        <v>115</v>
      </c>
      <c r="C313" s="200" t="s">
        <v>107</v>
      </c>
      <c r="D313" s="203" t="s">
        <v>679</v>
      </c>
      <c r="E313" s="203" t="s">
        <v>680</v>
      </c>
      <c r="F313" s="204">
        <v>1558</v>
      </c>
      <c r="G313" s="204"/>
      <c r="H313" s="204">
        <v>1558</v>
      </c>
    </row>
    <row r="322" customHeight="1" spans="5:5">
      <c r="E322" s="193" t="s">
        <v>681</v>
      </c>
    </row>
  </sheetData>
  <sheetProtection formatCells="0" formatColumns="0" formatRows="0"/>
  <mergeCells count="4">
    <mergeCell ref="A2:H2"/>
    <mergeCell ref="F3:H3"/>
    <mergeCell ref="A4:C4"/>
    <mergeCell ref="D5:E5"/>
  </mergeCells>
  <printOptions horizontalCentered="1"/>
  <pageMargins left="0.590551181102362" right="0.393700787401575" top="0.47244094488189" bottom="0.47244094488189" header="0.511811023622047" footer="0.236220472440945"/>
  <pageSetup paperSize="9" scale="57" orientation="landscape" horizontalDpi="600" verticalDpi="600"/>
  <headerFooter alignWithMargins="0" scaleWithDoc="0">
    <oddFooter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showZeros="0" workbookViewId="0">
      <selection activeCell="D8" sqref="D8"/>
    </sheetView>
  </sheetViews>
  <sheetFormatPr defaultColWidth="9" defaultRowHeight="14.25" outlineLevelCol="5"/>
  <cols>
    <col min="1" max="1" width="7.625" style="168" customWidth="1"/>
    <col min="2" max="2" width="48.125" style="168" customWidth="1"/>
    <col min="3" max="3" width="13.375" style="169" customWidth="1"/>
    <col min="4" max="5" width="13.25" style="169" customWidth="1"/>
    <col min="6" max="6" width="9" style="168" customWidth="1"/>
    <col min="7" max="16384" width="9" style="168"/>
  </cols>
  <sheetData>
    <row r="1" ht="20.25" spans="1:1">
      <c r="A1" s="170" t="s">
        <v>7</v>
      </c>
    </row>
    <row r="2" ht="53.25" customHeight="1" spans="1:6">
      <c r="A2" s="171" t="s">
        <v>8</v>
      </c>
      <c r="B2" s="171"/>
      <c r="C2" s="172"/>
      <c r="D2" s="172"/>
      <c r="E2" s="172"/>
      <c r="F2" s="3" t="str">
        <f>HYPERLINK("#"&amp;"目录!A1","返回目录")</f>
        <v>返回目录</v>
      </c>
    </row>
    <row r="3" ht="24" customHeight="1" spans="1:5">
      <c r="A3" s="173" t="s">
        <v>682</v>
      </c>
      <c r="B3" s="173"/>
      <c r="C3" s="174"/>
      <c r="D3" s="174"/>
      <c r="E3" s="175" t="s">
        <v>43</v>
      </c>
    </row>
    <row r="4" s="167" customFormat="1" ht="24" customHeight="1" spans="1:5">
      <c r="A4" s="176" t="s">
        <v>683</v>
      </c>
      <c r="B4" s="176"/>
      <c r="C4" s="177" t="s">
        <v>684</v>
      </c>
      <c r="D4" s="177" t="s">
        <v>685</v>
      </c>
      <c r="E4" s="177" t="s">
        <v>686</v>
      </c>
    </row>
    <row r="5" s="167" customFormat="1" ht="24" customHeight="1" spans="1:5">
      <c r="A5" s="178" t="s">
        <v>687</v>
      </c>
      <c r="B5" s="178" t="s">
        <v>98</v>
      </c>
      <c r="C5" s="179"/>
      <c r="D5" s="179"/>
      <c r="E5" s="179"/>
    </row>
    <row r="6" s="167" customFormat="1" ht="21.95" customHeight="1" spans="1:5">
      <c r="A6" s="180" t="s">
        <v>688</v>
      </c>
      <c r="B6" s="181" t="s">
        <v>99</v>
      </c>
      <c r="C6" s="182">
        <f>C7+C20+C48+C54</f>
        <v>39633.56</v>
      </c>
      <c r="D6" s="182">
        <f>D7+D20+D48+D54</f>
        <v>35820.78</v>
      </c>
      <c r="E6" s="182">
        <f>E7+E20+E48+E54</f>
        <v>3812.78</v>
      </c>
    </row>
    <row r="7" ht="21.95" customHeight="1" spans="1:5">
      <c r="A7" s="180">
        <v>301</v>
      </c>
      <c r="B7" s="181" t="s">
        <v>689</v>
      </c>
      <c r="C7" s="183">
        <f>D7+E7</f>
        <v>35660.83</v>
      </c>
      <c r="D7" s="183">
        <f>SUM(D8:D19)</f>
        <v>35660.83</v>
      </c>
      <c r="E7" s="183">
        <f>SUM(E8:E19)</f>
        <v>0</v>
      </c>
    </row>
    <row r="8" ht="21.95" customHeight="1" spans="1:5">
      <c r="A8" s="184">
        <v>30101</v>
      </c>
      <c r="B8" s="185" t="s">
        <v>690</v>
      </c>
      <c r="C8" s="183">
        <f>D8+E8</f>
        <v>9929.14</v>
      </c>
      <c r="D8" s="183">
        <v>9929.14</v>
      </c>
      <c r="E8" s="183"/>
    </row>
    <row r="9" ht="21.95" customHeight="1" spans="1:5">
      <c r="A9" s="184">
        <v>30102</v>
      </c>
      <c r="B9" s="185" t="s">
        <v>691</v>
      </c>
      <c r="C9" s="183">
        <f>D9+E9</f>
        <v>1425.84</v>
      </c>
      <c r="D9" s="183">
        <v>1425.84</v>
      </c>
      <c r="E9" s="183"/>
    </row>
    <row r="10" ht="21.95" customHeight="1" spans="1:5">
      <c r="A10" s="184">
        <v>30103</v>
      </c>
      <c r="B10" s="185" t="s">
        <v>692</v>
      </c>
      <c r="C10" s="183">
        <f>D10+E10</f>
        <v>10007.9</v>
      </c>
      <c r="D10" s="183">
        <v>10007.9</v>
      </c>
      <c r="E10" s="183"/>
    </row>
    <row r="11" ht="21.95" hidden="1" customHeight="1" spans="1:5">
      <c r="A11" s="184">
        <v>30106</v>
      </c>
      <c r="B11" s="185" t="s">
        <v>693</v>
      </c>
      <c r="C11" s="183">
        <f>D11+E11</f>
        <v>0</v>
      </c>
      <c r="D11" s="183"/>
      <c r="E11" s="183"/>
    </row>
    <row r="12" ht="21.95" customHeight="1" spans="1:5">
      <c r="A12" s="184">
        <v>30107</v>
      </c>
      <c r="B12" s="185" t="s">
        <v>694</v>
      </c>
      <c r="C12" s="183">
        <f t="shared" ref="C12:C51" si="0">D12+E12</f>
        <v>4520.62</v>
      </c>
      <c r="D12" s="183">
        <v>4520.62</v>
      </c>
      <c r="E12" s="183"/>
    </row>
    <row r="13" ht="21.95" customHeight="1" spans="1:5">
      <c r="A13" s="184">
        <v>30108</v>
      </c>
      <c r="B13" s="185" t="s">
        <v>695</v>
      </c>
      <c r="C13" s="183">
        <f t="shared" si="0"/>
        <v>3382.18</v>
      </c>
      <c r="D13" s="183">
        <v>3382.18</v>
      </c>
      <c r="E13" s="183"/>
    </row>
    <row r="14" ht="21.95" hidden="1" customHeight="1" spans="1:5">
      <c r="A14" s="184">
        <v>30109</v>
      </c>
      <c r="B14" s="185" t="s">
        <v>696</v>
      </c>
      <c r="C14" s="183">
        <f t="shared" si="0"/>
        <v>0</v>
      </c>
      <c r="D14" s="183"/>
      <c r="E14" s="183"/>
    </row>
    <row r="15" ht="21.95" customHeight="1" spans="1:5">
      <c r="A15" s="184">
        <v>30110</v>
      </c>
      <c r="B15" s="185" t="s">
        <v>697</v>
      </c>
      <c r="C15" s="183">
        <f t="shared" si="0"/>
        <v>1996.22</v>
      </c>
      <c r="D15" s="183">
        <v>1996.22</v>
      </c>
      <c r="E15" s="183"/>
    </row>
    <row r="16" ht="21.95" customHeight="1" spans="1:5">
      <c r="A16" s="184">
        <v>30111</v>
      </c>
      <c r="B16" s="185" t="s">
        <v>698</v>
      </c>
      <c r="C16" s="183">
        <f t="shared" si="0"/>
        <v>0</v>
      </c>
      <c r="D16" s="183">
        <v>0</v>
      </c>
      <c r="E16" s="183"/>
    </row>
    <row r="17" ht="21.95" customHeight="1" spans="1:5">
      <c r="A17" s="184">
        <v>30112</v>
      </c>
      <c r="B17" s="185" t="s">
        <v>699</v>
      </c>
      <c r="C17" s="183">
        <f t="shared" si="0"/>
        <v>123.96</v>
      </c>
      <c r="D17" s="183">
        <v>123.96</v>
      </c>
      <c r="E17" s="183"/>
    </row>
    <row r="18" ht="21.95" customHeight="1" spans="1:5">
      <c r="A18" s="184">
        <v>30113</v>
      </c>
      <c r="B18" s="185" t="s">
        <v>700</v>
      </c>
      <c r="C18" s="183">
        <f t="shared" si="0"/>
        <v>2753.41</v>
      </c>
      <c r="D18" s="183">
        <v>2753.41</v>
      </c>
      <c r="E18" s="183"/>
    </row>
    <row r="19" ht="21.95" customHeight="1" spans="1:5">
      <c r="A19" s="184">
        <v>30199</v>
      </c>
      <c r="B19" s="185" t="s">
        <v>701</v>
      </c>
      <c r="C19" s="183">
        <f t="shared" si="0"/>
        <v>1521.56</v>
      </c>
      <c r="D19" s="183">
        <v>1521.56</v>
      </c>
      <c r="E19" s="183"/>
    </row>
    <row r="20" s="167" customFormat="1" ht="21.95" customHeight="1" spans="1:5">
      <c r="A20" s="180">
        <v>302</v>
      </c>
      <c r="B20" s="181" t="s">
        <v>702</v>
      </c>
      <c r="C20" s="182">
        <f t="shared" si="0"/>
        <v>3812.78</v>
      </c>
      <c r="D20" s="186">
        <f>SUM(D21:D45)</f>
        <v>0</v>
      </c>
      <c r="E20" s="186">
        <f>SUM(E21:E47)</f>
        <v>3812.78</v>
      </c>
    </row>
    <row r="21" ht="21.95" customHeight="1" spans="1:5">
      <c r="A21" s="187" t="s">
        <v>703</v>
      </c>
      <c r="B21" s="185" t="s">
        <v>704</v>
      </c>
      <c r="C21" s="183">
        <f t="shared" si="0"/>
        <v>671.23</v>
      </c>
      <c r="D21" s="188"/>
      <c r="E21" s="189">
        <v>671.23</v>
      </c>
    </row>
    <row r="22" ht="21.95" customHeight="1" spans="1:5">
      <c r="A22" s="187" t="s">
        <v>705</v>
      </c>
      <c r="B22" s="185" t="s">
        <v>706</v>
      </c>
      <c r="C22" s="183">
        <f t="shared" si="0"/>
        <v>145.11</v>
      </c>
      <c r="D22" s="188"/>
      <c r="E22" s="189">
        <v>145.11</v>
      </c>
    </row>
    <row r="23" ht="21.95" customHeight="1" spans="1:5">
      <c r="A23" s="187" t="s">
        <v>707</v>
      </c>
      <c r="B23" s="185" t="s">
        <v>708</v>
      </c>
      <c r="C23" s="183">
        <f t="shared" si="0"/>
        <v>2</v>
      </c>
      <c r="D23" s="188"/>
      <c r="E23" s="189">
        <v>2</v>
      </c>
    </row>
    <row r="24" ht="21.95" customHeight="1" spans="1:5">
      <c r="A24" s="187" t="s">
        <v>709</v>
      </c>
      <c r="B24" s="185" t="s">
        <v>710</v>
      </c>
      <c r="C24" s="183">
        <f t="shared" si="0"/>
        <v>0.01</v>
      </c>
      <c r="D24" s="188"/>
      <c r="E24" s="189">
        <v>0.01</v>
      </c>
    </row>
    <row r="25" ht="21.95" customHeight="1" spans="1:5">
      <c r="A25" s="187" t="s">
        <v>711</v>
      </c>
      <c r="B25" s="185" t="s">
        <v>712</v>
      </c>
      <c r="C25" s="183">
        <f t="shared" si="0"/>
        <v>30.79</v>
      </c>
      <c r="D25" s="188"/>
      <c r="E25" s="189">
        <v>30.79</v>
      </c>
    </row>
    <row r="26" ht="21.95" customHeight="1" spans="1:5">
      <c r="A26" s="187" t="s">
        <v>713</v>
      </c>
      <c r="B26" s="185" t="s">
        <v>714</v>
      </c>
      <c r="C26" s="183">
        <f t="shared" si="0"/>
        <v>69.33</v>
      </c>
      <c r="D26" s="188"/>
      <c r="E26" s="189">
        <v>69.33</v>
      </c>
    </row>
    <row r="27" ht="21.95" customHeight="1" spans="1:5">
      <c r="A27" s="187" t="s">
        <v>715</v>
      </c>
      <c r="B27" s="185" t="s">
        <v>716</v>
      </c>
      <c r="C27" s="183">
        <f t="shared" si="0"/>
        <v>19.9</v>
      </c>
      <c r="D27" s="188"/>
      <c r="E27" s="189">
        <v>19.9</v>
      </c>
    </row>
    <row r="28" ht="21.95" customHeight="1" spans="1:5">
      <c r="A28" s="187" t="s">
        <v>717</v>
      </c>
      <c r="B28" s="185" t="s">
        <v>718</v>
      </c>
      <c r="C28" s="183">
        <f t="shared" si="0"/>
        <v>0</v>
      </c>
      <c r="D28" s="188"/>
      <c r="E28" s="189"/>
    </row>
    <row r="29" ht="21.95" customHeight="1" spans="1:5">
      <c r="A29" s="187" t="s">
        <v>719</v>
      </c>
      <c r="B29" s="185" t="s">
        <v>720</v>
      </c>
      <c r="C29" s="183">
        <f t="shared" si="0"/>
        <v>12</v>
      </c>
      <c r="D29" s="188"/>
      <c r="E29" s="189">
        <v>12</v>
      </c>
    </row>
    <row r="30" ht="21.95" customHeight="1" spans="1:5">
      <c r="A30" s="187" t="s">
        <v>721</v>
      </c>
      <c r="B30" s="185" t="s">
        <v>722</v>
      </c>
      <c r="C30" s="183">
        <f t="shared" si="0"/>
        <v>25.4</v>
      </c>
      <c r="D30" s="188"/>
      <c r="E30" s="189">
        <v>25.4</v>
      </c>
    </row>
    <row r="31" ht="21.95" customHeight="1" spans="1:5">
      <c r="A31" s="187" t="s">
        <v>723</v>
      </c>
      <c r="B31" s="185" t="s">
        <v>724</v>
      </c>
      <c r="C31" s="183">
        <f t="shared" si="0"/>
        <v>0</v>
      </c>
      <c r="D31" s="188"/>
      <c r="E31" s="189"/>
    </row>
    <row r="32" ht="21.95" customHeight="1" spans="1:5">
      <c r="A32" s="187" t="s">
        <v>725</v>
      </c>
      <c r="B32" s="185" t="s">
        <v>726</v>
      </c>
      <c r="C32" s="183">
        <f t="shared" si="0"/>
        <v>44.5</v>
      </c>
      <c r="D32" s="188"/>
      <c r="E32" s="189">
        <v>44.5</v>
      </c>
    </row>
    <row r="33" ht="21.95" customHeight="1" spans="1:5">
      <c r="A33" s="187" t="s">
        <v>727</v>
      </c>
      <c r="B33" s="185" t="s">
        <v>728</v>
      </c>
      <c r="C33" s="183">
        <f t="shared" si="0"/>
        <v>6.7</v>
      </c>
      <c r="D33" s="188"/>
      <c r="E33" s="189">
        <v>6.7</v>
      </c>
    </row>
    <row r="34" ht="21.95" customHeight="1" spans="1:5">
      <c r="A34" s="187" t="s">
        <v>729</v>
      </c>
      <c r="B34" s="185" t="s">
        <v>730</v>
      </c>
      <c r="C34" s="183">
        <f t="shared" si="0"/>
        <v>15.08</v>
      </c>
      <c r="D34" s="188"/>
      <c r="E34" s="189">
        <v>15.08</v>
      </c>
    </row>
    <row r="35" ht="21.95" customHeight="1" spans="1:5">
      <c r="A35" s="187" t="s">
        <v>731</v>
      </c>
      <c r="B35" s="185" t="s">
        <v>732</v>
      </c>
      <c r="C35" s="183">
        <f t="shared" si="0"/>
        <v>31.48</v>
      </c>
      <c r="D35" s="188"/>
      <c r="E35" s="189">
        <v>31.48</v>
      </c>
    </row>
    <row r="36" ht="21.95" customHeight="1" spans="1:5">
      <c r="A36" s="187" t="s">
        <v>733</v>
      </c>
      <c r="B36" s="185" t="s">
        <v>734</v>
      </c>
      <c r="C36" s="183">
        <f t="shared" si="0"/>
        <v>13.07</v>
      </c>
      <c r="D36" s="188"/>
      <c r="E36" s="189">
        <v>13.07</v>
      </c>
    </row>
    <row r="37" ht="21.95" customHeight="1" spans="1:5">
      <c r="A37" s="187" t="s">
        <v>735</v>
      </c>
      <c r="B37" s="185" t="s">
        <v>736</v>
      </c>
      <c r="C37" s="183">
        <f t="shared" si="0"/>
        <v>0</v>
      </c>
      <c r="D37" s="188"/>
      <c r="E37" s="189"/>
    </row>
    <row r="38" ht="21.95" customHeight="1" spans="1:5">
      <c r="A38" s="187" t="s">
        <v>737</v>
      </c>
      <c r="B38" s="185" t="s">
        <v>738</v>
      </c>
      <c r="C38" s="183">
        <f t="shared" si="0"/>
        <v>0</v>
      </c>
      <c r="D38" s="188"/>
      <c r="E38" s="189"/>
    </row>
    <row r="39" ht="21.95" customHeight="1" spans="1:5">
      <c r="A39" s="187" t="s">
        <v>739</v>
      </c>
      <c r="B39" s="185" t="s">
        <v>740</v>
      </c>
      <c r="C39" s="183">
        <f t="shared" si="0"/>
        <v>4</v>
      </c>
      <c r="D39" s="188"/>
      <c r="E39" s="189">
        <v>4</v>
      </c>
    </row>
    <row r="40" ht="21.95" customHeight="1" spans="1:5">
      <c r="A40" s="187" t="s">
        <v>741</v>
      </c>
      <c r="B40" s="185" t="s">
        <v>742</v>
      </c>
      <c r="C40" s="183">
        <f t="shared" si="0"/>
        <v>36.32</v>
      </c>
      <c r="D40" s="188"/>
      <c r="E40" s="189">
        <v>36.32</v>
      </c>
    </row>
    <row r="41" ht="21.95" customHeight="1" spans="1:5">
      <c r="A41" s="187" t="s">
        <v>743</v>
      </c>
      <c r="B41" s="185" t="s">
        <v>744</v>
      </c>
      <c r="C41" s="183">
        <f t="shared" si="0"/>
        <v>3.5</v>
      </c>
      <c r="D41" s="188"/>
      <c r="E41" s="189">
        <v>3.5</v>
      </c>
    </row>
    <row r="42" ht="21.95" customHeight="1" spans="1:5">
      <c r="A42" s="187" t="s">
        <v>745</v>
      </c>
      <c r="B42" s="185" t="s">
        <v>746</v>
      </c>
      <c r="C42" s="183">
        <f t="shared" si="0"/>
        <v>885</v>
      </c>
      <c r="D42" s="188"/>
      <c r="E42" s="189">
        <v>885</v>
      </c>
    </row>
    <row r="43" ht="21.95" customHeight="1" spans="1:5">
      <c r="A43" s="187" t="s">
        <v>747</v>
      </c>
      <c r="B43" s="185" t="s">
        <v>748</v>
      </c>
      <c r="C43" s="183">
        <f t="shared" si="0"/>
        <v>220.13</v>
      </c>
      <c r="D43" s="188"/>
      <c r="E43" s="189">
        <v>220.13</v>
      </c>
    </row>
    <row r="44" ht="21.95" customHeight="1" spans="1:5">
      <c r="A44" s="187" t="s">
        <v>749</v>
      </c>
      <c r="B44" s="185" t="s">
        <v>750</v>
      </c>
      <c r="C44" s="183">
        <f t="shared" si="0"/>
        <v>41.23</v>
      </c>
      <c r="D44" s="188"/>
      <c r="E44" s="189">
        <v>41.23</v>
      </c>
    </row>
    <row r="45" ht="21.95" customHeight="1" spans="1:5">
      <c r="A45" s="187" t="s">
        <v>751</v>
      </c>
      <c r="B45" s="185" t="s">
        <v>752</v>
      </c>
      <c r="C45" s="183">
        <f t="shared" si="0"/>
        <v>890.51</v>
      </c>
      <c r="D45" s="188"/>
      <c r="E45" s="189">
        <v>890.51</v>
      </c>
    </row>
    <row r="46" ht="21.95" customHeight="1" spans="1:5">
      <c r="A46" s="187" t="s">
        <v>753</v>
      </c>
      <c r="B46" s="185" t="s">
        <v>754</v>
      </c>
      <c r="C46" s="183">
        <f t="shared" si="0"/>
        <v>0</v>
      </c>
      <c r="D46" s="188"/>
      <c r="E46" s="189"/>
    </row>
    <row r="47" ht="21.95" customHeight="1" spans="1:5">
      <c r="A47" s="187" t="s">
        <v>755</v>
      </c>
      <c r="B47" s="185" t="s">
        <v>756</v>
      </c>
      <c r="C47" s="183">
        <f t="shared" si="0"/>
        <v>645.49</v>
      </c>
      <c r="D47" s="188"/>
      <c r="E47" s="189">
        <v>645.49</v>
      </c>
    </row>
    <row r="48" s="167" customFormat="1" ht="21.95" customHeight="1" spans="1:5">
      <c r="A48" s="180">
        <v>303</v>
      </c>
      <c r="B48" s="181" t="s">
        <v>757</v>
      </c>
      <c r="C48" s="182">
        <f t="shared" si="0"/>
        <v>159.95</v>
      </c>
      <c r="D48" s="182">
        <f>SUM(D49:D53)</f>
        <v>159.95</v>
      </c>
      <c r="E48" s="182"/>
    </row>
    <row r="49" ht="21.95" customHeight="1" spans="1:5">
      <c r="A49" s="184">
        <v>30301</v>
      </c>
      <c r="B49" s="185" t="s">
        <v>758</v>
      </c>
      <c r="C49" s="183">
        <f t="shared" si="0"/>
        <v>29.37</v>
      </c>
      <c r="D49" s="183">
        <v>29.37</v>
      </c>
      <c r="E49" s="183"/>
    </row>
    <row r="50" ht="21.95" customHeight="1" spans="1:5">
      <c r="A50" s="184">
        <v>30304</v>
      </c>
      <c r="B50" s="185" t="s">
        <v>759</v>
      </c>
      <c r="C50" s="183">
        <f t="shared" si="0"/>
        <v>0</v>
      </c>
      <c r="D50" s="183"/>
      <c r="E50" s="183"/>
    </row>
    <row r="51" ht="21.95" customHeight="1" spans="1:5">
      <c r="A51" s="184">
        <v>30305</v>
      </c>
      <c r="B51" s="185" t="s">
        <v>760</v>
      </c>
      <c r="C51" s="183">
        <f t="shared" si="0"/>
        <v>47.8</v>
      </c>
      <c r="D51" s="183">
        <v>47.8</v>
      </c>
      <c r="E51" s="183"/>
    </row>
    <row r="52" ht="21.95" customHeight="1" spans="1:5">
      <c r="A52" s="187">
        <v>30309</v>
      </c>
      <c r="B52" s="185" t="s">
        <v>761</v>
      </c>
      <c r="C52" s="183"/>
      <c r="D52" s="183"/>
      <c r="E52" s="183"/>
    </row>
    <row r="53" ht="21.95" customHeight="1" spans="1:5">
      <c r="A53" s="187">
        <v>30399</v>
      </c>
      <c r="B53" s="185" t="s">
        <v>762</v>
      </c>
      <c r="C53" s="183"/>
      <c r="D53" s="183">
        <v>82.78</v>
      </c>
      <c r="E53" s="183"/>
    </row>
    <row r="54" s="167" customFormat="1" ht="21.95" customHeight="1" spans="1:5">
      <c r="A54" s="180">
        <v>310</v>
      </c>
      <c r="B54" s="181" t="s">
        <v>763</v>
      </c>
      <c r="C54" s="182">
        <f>SUM(C55:C56)</f>
        <v>0</v>
      </c>
      <c r="D54" s="182">
        <f>SUM(D55:D56)</f>
        <v>0</v>
      </c>
      <c r="E54" s="182">
        <f>SUM(E55:E56)</f>
        <v>0</v>
      </c>
    </row>
    <row r="55" ht="21.95" customHeight="1" spans="1:5">
      <c r="A55" s="187">
        <v>31002</v>
      </c>
      <c r="B55" s="185" t="s">
        <v>764</v>
      </c>
      <c r="C55" s="183"/>
      <c r="D55" s="188"/>
      <c r="E55" s="183"/>
    </row>
    <row r="56" ht="21.95" customHeight="1" spans="1:5">
      <c r="A56" s="187">
        <v>31099</v>
      </c>
      <c r="B56" s="185" t="s">
        <v>765</v>
      </c>
      <c r="C56" s="183"/>
      <c r="D56" s="188"/>
      <c r="E56" s="183"/>
    </row>
    <row r="76" customHeight="1"/>
  </sheetData>
  <mergeCells count="5">
    <mergeCell ref="A2:E2"/>
    <mergeCell ref="A4:B4"/>
    <mergeCell ref="C4:C5"/>
    <mergeCell ref="D4:D5"/>
    <mergeCell ref="E4:E5"/>
  </mergeCells>
  <printOptions horizontalCentered="1"/>
  <pageMargins left="0.118110236220472" right="0.31496062992126" top="0.748031496062992" bottom="0.748031496062992" header="0.31496062992126" footer="0.31496062992126"/>
  <pageSetup paperSize="9" firstPageNumber="29" orientation="portrait" useFirstPageNumber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D18" sqref="D18"/>
    </sheetView>
  </sheetViews>
  <sheetFormatPr defaultColWidth="9" defaultRowHeight="13.5" outlineLevelCol="4"/>
  <cols>
    <col min="1" max="1" width="42.25" style="51" customWidth="1"/>
    <col min="2" max="2" width="19.25" style="51" customWidth="1"/>
    <col min="3" max="3" width="22.375" style="51" customWidth="1"/>
    <col min="4" max="4" width="24.5" style="51" customWidth="1"/>
    <col min="5" max="16384" width="9" style="51"/>
  </cols>
  <sheetData>
    <row r="1" s="51" customFormat="1" ht="20.25" spans="1:4">
      <c r="A1" s="154" t="s">
        <v>9</v>
      </c>
      <c r="B1" s="155"/>
      <c r="C1" s="155"/>
      <c r="D1" s="155"/>
    </row>
    <row r="2" s="51" customFormat="1" ht="27" spans="1:5">
      <c r="A2" s="156" t="s">
        <v>766</v>
      </c>
      <c r="B2" s="156"/>
      <c r="C2" s="156"/>
      <c r="D2" s="156"/>
      <c r="E2" s="3" t="str">
        <f>HYPERLINK("#"&amp;"目录!A1","返回目录")</f>
        <v>返回目录</v>
      </c>
    </row>
    <row r="3" s="51" customFormat="1" spans="1:4">
      <c r="A3" s="157" t="s">
        <v>43</v>
      </c>
      <c r="B3" s="157"/>
      <c r="C3" s="157"/>
      <c r="D3" s="157"/>
    </row>
    <row r="4" s="51" customFormat="1" spans="1:4">
      <c r="A4" s="158" t="s">
        <v>767</v>
      </c>
      <c r="B4" s="158"/>
      <c r="C4" s="158" t="s">
        <v>768</v>
      </c>
      <c r="D4" s="158"/>
    </row>
    <row r="5" s="51" customFormat="1" spans="1:4">
      <c r="A5" s="158" t="s">
        <v>44</v>
      </c>
      <c r="B5" s="158" t="s">
        <v>769</v>
      </c>
      <c r="C5" s="158" t="s">
        <v>44</v>
      </c>
      <c r="D5" s="158" t="s">
        <v>769</v>
      </c>
    </row>
    <row r="6" s="51" customFormat="1" spans="1:4">
      <c r="A6" s="159" t="s">
        <v>770</v>
      </c>
      <c r="B6" s="131">
        <v>49335</v>
      </c>
      <c r="C6" s="160" t="s">
        <v>771</v>
      </c>
      <c r="D6" s="161">
        <v>125718</v>
      </c>
    </row>
    <row r="7" s="51" customFormat="1" spans="1:4">
      <c r="A7" s="159" t="s">
        <v>772</v>
      </c>
      <c r="B7" s="131">
        <v>82213</v>
      </c>
      <c r="C7" s="160" t="s">
        <v>93</v>
      </c>
      <c r="D7" s="161">
        <v>5000</v>
      </c>
    </row>
    <row r="8" s="51" customFormat="1" spans="1:4">
      <c r="A8" s="162" t="s">
        <v>773</v>
      </c>
      <c r="B8" s="131"/>
      <c r="C8" s="163" t="s">
        <v>774</v>
      </c>
      <c r="D8" s="161">
        <v>5000</v>
      </c>
    </row>
    <row r="9" s="51" customFormat="1" spans="1:4">
      <c r="A9" s="162" t="s">
        <v>775</v>
      </c>
      <c r="B9" s="131"/>
      <c r="C9" s="163" t="s">
        <v>776</v>
      </c>
      <c r="D9" s="164"/>
    </row>
    <row r="10" s="51" customFormat="1" spans="1:4">
      <c r="A10" s="162" t="s">
        <v>777</v>
      </c>
      <c r="B10" s="131"/>
      <c r="C10" s="163" t="s">
        <v>778</v>
      </c>
      <c r="D10" s="161"/>
    </row>
    <row r="11" s="51" customFormat="1" ht="14.25" spans="1:4">
      <c r="A11" s="162" t="s">
        <v>779</v>
      </c>
      <c r="B11" s="131"/>
      <c r="C11" s="123"/>
      <c r="D11" s="123"/>
    </row>
    <row r="12" s="51" customFormat="1" ht="14.25" spans="1:4">
      <c r="A12" s="162" t="s">
        <v>780</v>
      </c>
      <c r="B12" s="131"/>
      <c r="C12" s="123"/>
      <c r="D12" s="123"/>
    </row>
    <row r="13" s="51" customFormat="1" spans="1:4">
      <c r="A13" s="162" t="s">
        <v>781</v>
      </c>
      <c r="B13" s="131"/>
      <c r="C13" s="163"/>
      <c r="D13" s="164"/>
    </row>
    <row r="14" s="51" customFormat="1" spans="1:4">
      <c r="A14" s="162" t="s">
        <v>782</v>
      </c>
      <c r="B14" s="131"/>
      <c r="C14" s="163"/>
      <c r="D14" s="164"/>
    </row>
    <row r="15" s="51" customFormat="1" spans="1:4">
      <c r="A15" s="162" t="s">
        <v>783</v>
      </c>
      <c r="B15" s="131"/>
      <c r="C15" s="163"/>
      <c r="D15" s="164"/>
    </row>
    <row r="16" s="51" customFormat="1" spans="1:4">
      <c r="A16" s="165" t="s">
        <v>784</v>
      </c>
      <c r="B16" s="131"/>
      <c r="C16" s="163"/>
      <c r="D16" s="164"/>
    </row>
    <row r="17" s="51" customFormat="1" spans="1:4">
      <c r="A17" s="165" t="s">
        <v>785</v>
      </c>
      <c r="B17" s="131"/>
      <c r="C17" s="163"/>
      <c r="D17" s="164"/>
    </row>
    <row r="18" s="51" customFormat="1" spans="1:4">
      <c r="A18" s="165" t="s">
        <v>786</v>
      </c>
      <c r="B18" s="131"/>
      <c r="C18" s="163"/>
      <c r="D18" s="164"/>
    </row>
    <row r="19" s="51" customFormat="1" spans="1:4">
      <c r="A19" s="165" t="s">
        <v>787</v>
      </c>
      <c r="B19" s="131"/>
      <c r="C19" s="163"/>
      <c r="D19" s="164"/>
    </row>
    <row r="20" s="51" customFormat="1" spans="1:4">
      <c r="A20" s="165" t="s">
        <v>788</v>
      </c>
      <c r="B20" s="131"/>
      <c r="C20" s="163"/>
      <c r="D20" s="164"/>
    </row>
    <row r="21" s="51" customFormat="1" spans="1:4">
      <c r="A21" s="165" t="s">
        <v>789</v>
      </c>
      <c r="B21" s="131"/>
      <c r="C21" s="163"/>
      <c r="D21" s="164"/>
    </row>
    <row r="22" s="51" customFormat="1" spans="1:4">
      <c r="A22" s="165" t="s">
        <v>790</v>
      </c>
      <c r="B22" s="131"/>
      <c r="C22" s="163"/>
      <c r="D22" s="164"/>
    </row>
    <row r="23" s="51" customFormat="1" spans="1:4">
      <c r="A23" s="165" t="s">
        <v>791</v>
      </c>
      <c r="B23" s="131"/>
      <c r="C23" s="163"/>
      <c r="D23" s="164"/>
    </row>
    <row r="24" s="51" customFormat="1" spans="1:4">
      <c r="A24" s="165" t="s">
        <v>792</v>
      </c>
      <c r="B24" s="131"/>
      <c r="C24" s="163"/>
      <c r="D24" s="164"/>
    </row>
    <row r="25" s="51" customFormat="1" spans="1:4">
      <c r="A25" s="165" t="s">
        <v>793</v>
      </c>
      <c r="B25" s="131"/>
      <c r="C25" s="163"/>
      <c r="D25" s="164"/>
    </row>
    <row r="26" s="51" customFormat="1" spans="1:4">
      <c r="A26" s="165" t="s">
        <v>794</v>
      </c>
      <c r="B26" s="131"/>
      <c r="C26" s="163"/>
      <c r="D26" s="164"/>
    </row>
    <row r="27" s="51" customFormat="1" spans="1:4">
      <c r="A27" s="165" t="s">
        <v>795</v>
      </c>
      <c r="B27" s="131"/>
      <c r="C27" s="163"/>
      <c r="D27" s="164"/>
    </row>
    <row r="28" s="51" customFormat="1" spans="1:4">
      <c r="A28" s="165" t="s">
        <v>796</v>
      </c>
      <c r="B28" s="131"/>
      <c r="C28" s="163"/>
      <c r="D28" s="164"/>
    </row>
    <row r="29" s="51" customFormat="1" spans="1:4">
      <c r="A29" s="165" t="s">
        <v>797</v>
      </c>
      <c r="B29" s="131"/>
      <c r="C29" s="163"/>
      <c r="D29" s="164"/>
    </row>
    <row r="30" s="51" customFormat="1" spans="1:4">
      <c r="A30" s="165" t="s">
        <v>798</v>
      </c>
      <c r="B30" s="131"/>
      <c r="C30" s="163"/>
      <c r="D30" s="164"/>
    </row>
    <row r="31" s="51" customFormat="1" spans="1:4">
      <c r="A31" s="166" t="s">
        <v>799</v>
      </c>
      <c r="B31" s="131"/>
      <c r="C31" s="163"/>
      <c r="D31" s="164"/>
    </row>
    <row r="32" s="51" customFormat="1" spans="1:4">
      <c r="A32" s="159" t="s">
        <v>800</v>
      </c>
      <c r="B32" s="131"/>
      <c r="C32" s="163"/>
      <c r="D32" s="164"/>
    </row>
    <row r="33" s="51" customFormat="1" spans="1:4">
      <c r="A33" s="159" t="s">
        <v>801</v>
      </c>
      <c r="B33" s="131">
        <v>0</v>
      </c>
      <c r="C33" s="163" t="s">
        <v>92</v>
      </c>
      <c r="D33" s="161">
        <v>830</v>
      </c>
    </row>
    <row r="34" s="51" customFormat="1" spans="1:4">
      <c r="A34" s="162" t="s">
        <v>802</v>
      </c>
      <c r="B34" s="131"/>
      <c r="C34" s="163"/>
      <c r="D34" s="161"/>
    </row>
    <row r="35" s="51" customFormat="1" spans="1:4">
      <c r="A35" s="162" t="s">
        <v>803</v>
      </c>
      <c r="B35" s="131"/>
      <c r="C35" s="160" t="s">
        <v>804</v>
      </c>
      <c r="D35" s="161"/>
    </row>
    <row r="36" s="51" customFormat="1" spans="1:4">
      <c r="A36" s="162" t="s">
        <v>805</v>
      </c>
      <c r="B36" s="161"/>
      <c r="C36" s="163" t="s">
        <v>806</v>
      </c>
      <c r="D36" s="161"/>
    </row>
    <row r="37" s="51" customFormat="1" spans="1:4">
      <c r="A37" s="162" t="s">
        <v>807</v>
      </c>
      <c r="B37" s="161"/>
      <c r="C37" s="163" t="s">
        <v>808</v>
      </c>
      <c r="D37" s="161"/>
    </row>
    <row r="38" s="51" customFormat="1" spans="1:4">
      <c r="A38" s="164" t="s">
        <v>809</v>
      </c>
      <c r="B38" s="161">
        <f>B34+B33+B7+B6</f>
        <v>131548</v>
      </c>
      <c r="C38" s="164" t="s">
        <v>810</v>
      </c>
      <c r="D38" s="161">
        <f>D6+D7+D33+D35</f>
        <v>131548</v>
      </c>
    </row>
  </sheetData>
  <mergeCells count="4">
    <mergeCell ref="A2:D2"/>
    <mergeCell ref="A3:D3"/>
    <mergeCell ref="A4:B4"/>
    <mergeCell ref="C4:D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Z11"/>
  <sheetViews>
    <sheetView showGridLines="0" showZeros="0" workbookViewId="0">
      <selection activeCell="F10" sqref="F10"/>
    </sheetView>
  </sheetViews>
  <sheetFormatPr defaultColWidth="6.75" defaultRowHeight="11.25"/>
  <cols>
    <col min="1" max="1" width="36.5" style="135" customWidth="1"/>
    <col min="2" max="10" width="12" style="135" customWidth="1"/>
    <col min="11" max="13" width="9" style="135" customWidth="1"/>
    <col min="14" max="14" width="5.625" style="135" customWidth="1"/>
    <col min="15" max="15" width="0.75" style="135" customWidth="1"/>
    <col min="16" max="16" width="10.125" style="135" customWidth="1"/>
    <col min="17" max="17" width="5.875" style="135" customWidth="1"/>
    <col min="18" max="16384" width="6.75" style="135"/>
  </cols>
  <sheetData>
    <row r="1" ht="19.5" customHeight="1" spans="1:1">
      <c r="A1" s="136" t="s">
        <v>811</v>
      </c>
    </row>
    <row r="2" ht="33" customHeight="1" spans="1:260">
      <c r="A2" s="137" t="s">
        <v>12</v>
      </c>
      <c r="B2" s="137"/>
      <c r="C2" s="137"/>
      <c r="D2" s="137"/>
      <c r="E2" s="137"/>
      <c r="F2" s="137"/>
      <c r="G2" s="137"/>
      <c r="H2" s="137"/>
      <c r="I2" s="137"/>
      <c r="J2" s="137"/>
      <c r="K2" s="3" t="str">
        <f>HYPERLINK("#"&amp;"目录!A1","返回目录")</f>
        <v>返回目录</v>
      </c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</row>
    <row r="3" ht="19.5" customHeight="1" spans="1:260">
      <c r="A3" s="138"/>
      <c r="B3" s="139"/>
      <c r="C3" s="139"/>
      <c r="D3" s="139"/>
      <c r="E3" s="139"/>
      <c r="F3" s="139"/>
      <c r="G3" s="139"/>
      <c r="H3" s="139"/>
      <c r="I3" s="139"/>
      <c r="J3" s="150" t="s">
        <v>43</v>
      </c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1"/>
      <c r="FE3" s="151"/>
      <c r="FF3" s="151"/>
      <c r="FG3" s="151"/>
      <c r="FH3" s="151"/>
      <c r="FI3" s="151"/>
      <c r="FJ3" s="151"/>
      <c r="FK3" s="151"/>
      <c r="FL3" s="151"/>
      <c r="FM3" s="151"/>
      <c r="FN3" s="151"/>
      <c r="FO3" s="151"/>
      <c r="FP3" s="151"/>
      <c r="FQ3" s="151"/>
      <c r="FR3" s="151"/>
      <c r="FS3" s="151"/>
      <c r="FT3" s="151"/>
      <c r="FU3" s="151"/>
      <c r="FV3" s="151"/>
      <c r="FW3" s="151"/>
      <c r="FX3" s="151"/>
      <c r="FY3" s="151"/>
      <c r="FZ3" s="151"/>
      <c r="GA3" s="151"/>
      <c r="GB3" s="151"/>
      <c r="GC3" s="151"/>
      <c r="GD3" s="151"/>
      <c r="GE3" s="151"/>
      <c r="GF3" s="151"/>
      <c r="GG3" s="151"/>
      <c r="GH3" s="151"/>
      <c r="GI3" s="151"/>
      <c r="GJ3" s="151"/>
      <c r="GK3" s="151"/>
      <c r="GL3" s="151"/>
      <c r="GM3" s="151"/>
      <c r="GN3" s="151"/>
      <c r="GO3" s="151"/>
      <c r="GP3" s="151"/>
      <c r="GQ3" s="151"/>
      <c r="GR3" s="151"/>
      <c r="GS3" s="151"/>
      <c r="GT3" s="151"/>
      <c r="GU3" s="151"/>
      <c r="GV3" s="151"/>
      <c r="GW3" s="151"/>
      <c r="GX3" s="151"/>
      <c r="GY3" s="151"/>
      <c r="GZ3" s="151"/>
      <c r="HA3" s="151"/>
      <c r="HB3" s="151"/>
      <c r="HC3" s="151"/>
      <c r="HD3" s="151"/>
      <c r="HE3" s="151"/>
      <c r="HF3" s="151"/>
      <c r="HG3" s="151"/>
      <c r="HH3" s="151"/>
      <c r="HI3" s="151"/>
      <c r="HJ3" s="151"/>
      <c r="HK3" s="151"/>
      <c r="HL3" s="151"/>
      <c r="HM3" s="151"/>
      <c r="HN3" s="151"/>
      <c r="HO3" s="151"/>
      <c r="HP3" s="151"/>
      <c r="HQ3" s="151"/>
      <c r="HR3" s="151"/>
      <c r="HS3" s="151"/>
      <c r="HT3" s="151"/>
      <c r="HU3" s="151"/>
      <c r="HV3" s="151"/>
      <c r="HW3" s="151"/>
      <c r="HX3" s="151"/>
      <c r="HY3" s="151"/>
      <c r="HZ3" s="151"/>
      <c r="IA3" s="151"/>
      <c r="IB3" s="151"/>
      <c r="IC3" s="151"/>
      <c r="ID3" s="151"/>
      <c r="IE3" s="151"/>
      <c r="IF3" s="151"/>
      <c r="IG3" s="151"/>
      <c r="IH3" s="151"/>
      <c r="II3" s="151"/>
      <c r="IJ3" s="151"/>
      <c r="IK3" s="151"/>
      <c r="IL3" s="151"/>
      <c r="IM3" s="151"/>
      <c r="IN3" s="151"/>
      <c r="IO3" s="151"/>
      <c r="IP3" s="151"/>
      <c r="IQ3" s="151"/>
      <c r="IR3" s="151"/>
      <c r="IS3" s="151"/>
      <c r="IT3" s="151"/>
      <c r="IU3" s="151"/>
      <c r="IV3" s="151"/>
      <c r="IW3" s="151"/>
      <c r="IX3" s="151"/>
      <c r="IY3" s="151"/>
      <c r="IZ3" s="151"/>
    </row>
    <row r="4" ht="36" customHeight="1" spans="1:260">
      <c r="A4" s="140" t="s">
        <v>812</v>
      </c>
      <c r="B4" s="141" t="s">
        <v>46</v>
      </c>
      <c r="C4" s="142"/>
      <c r="D4" s="143"/>
      <c r="E4" s="141" t="s">
        <v>813</v>
      </c>
      <c r="F4" s="142"/>
      <c r="G4" s="143"/>
      <c r="H4" s="141" t="s">
        <v>814</v>
      </c>
      <c r="I4" s="142"/>
      <c r="J4" s="143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3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51"/>
      <c r="IO4" s="151"/>
      <c r="IP4" s="151"/>
      <c r="IQ4" s="151"/>
      <c r="IR4" s="151"/>
      <c r="IS4" s="151"/>
      <c r="IT4" s="151"/>
      <c r="IU4" s="151"/>
      <c r="IV4" s="151"/>
      <c r="IW4" s="151"/>
      <c r="IX4" s="151"/>
      <c r="IY4" s="151"/>
      <c r="IZ4" s="151"/>
    </row>
    <row r="5" ht="34.5" customHeight="1" spans="1:260">
      <c r="A5" s="140"/>
      <c r="B5" s="140" t="s">
        <v>815</v>
      </c>
      <c r="C5" s="140" t="s">
        <v>816</v>
      </c>
      <c r="D5" s="140" t="s">
        <v>817</v>
      </c>
      <c r="E5" s="140" t="s">
        <v>815</v>
      </c>
      <c r="F5" s="140" t="s">
        <v>816</v>
      </c>
      <c r="G5" s="140" t="s">
        <v>817</v>
      </c>
      <c r="H5" s="140" t="s">
        <v>815</v>
      </c>
      <c r="I5" s="140" t="s">
        <v>816</v>
      </c>
      <c r="J5" s="140" t="s">
        <v>817</v>
      </c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3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1"/>
      <c r="CO5" s="151"/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/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51"/>
      <c r="GB5" s="151"/>
      <c r="GC5" s="151"/>
      <c r="GD5" s="151"/>
      <c r="GE5" s="151"/>
      <c r="GF5" s="151"/>
      <c r="GG5" s="151"/>
      <c r="GH5" s="151"/>
      <c r="GI5" s="151"/>
      <c r="GJ5" s="151"/>
      <c r="GK5" s="151"/>
      <c r="GL5" s="151"/>
      <c r="GM5" s="151"/>
      <c r="GN5" s="151"/>
      <c r="GO5" s="151"/>
      <c r="GP5" s="151"/>
      <c r="GQ5" s="151"/>
      <c r="GR5" s="151"/>
      <c r="GS5" s="151"/>
      <c r="GT5" s="151"/>
      <c r="GU5" s="151"/>
      <c r="GV5" s="151"/>
      <c r="GW5" s="151"/>
      <c r="GX5" s="151"/>
      <c r="GY5" s="151"/>
      <c r="GZ5" s="151"/>
      <c r="HA5" s="151"/>
      <c r="HB5" s="151"/>
      <c r="HC5" s="151"/>
      <c r="HD5" s="151"/>
      <c r="HE5" s="151"/>
      <c r="HF5" s="151"/>
      <c r="HG5" s="151"/>
      <c r="HH5" s="151"/>
      <c r="HI5" s="151"/>
      <c r="HJ5" s="151"/>
      <c r="HK5" s="151"/>
      <c r="HL5" s="151"/>
      <c r="HM5" s="151"/>
      <c r="HN5" s="151"/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  <c r="IF5" s="151"/>
      <c r="IG5" s="151"/>
      <c r="IH5" s="151"/>
      <c r="II5" s="151"/>
      <c r="IJ5" s="151"/>
      <c r="IK5" s="151"/>
      <c r="IL5" s="151"/>
      <c r="IM5" s="151"/>
      <c r="IN5" s="151"/>
      <c r="IO5" s="151"/>
      <c r="IP5" s="151"/>
      <c r="IQ5" s="151"/>
      <c r="IR5" s="151"/>
      <c r="IS5" s="151"/>
      <c r="IT5" s="151"/>
      <c r="IU5" s="151"/>
      <c r="IV5" s="151"/>
      <c r="IW5" s="151"/>
      <c r="IX5" s="151"/>
      <c r="IY5" s="151"/>
      <c r="IZ5" s="151"/>
    </row>
    <row r="6" ht="19.5" customHeight="1" spans="1:10">
      <c r="A6" s="144" t="s">
        <v>818</v>
      </c>
      <c r="B6" s="145"/>
      <c r="C6" s="145"/>
      <c r="D6" s="145"/>
      <c r="E6" s="145"/>
      <c r="F6" s="145"/>
      <c r="G6" s="145"/>
      <c r="H6" s="145"/>
      <c r="I6" s="145"/>
      <c r="J6" s="152"/>
    </row>
    <row r="7" ht="19.5" customHeight="1" spans="1:10">
      <c r="A7" s="144"/>
      <c r="B7" s="145"/>
      <c r="C7" s="145"/>
      <c r="D7" s="145"/>
      <c r="E7" s="145"/>
      <c r="F7" s="145"/>
      <c r="G7" s="145"/>
      <c r="H7" s="145"/>
      <c r="I7" s="145"/>
      <c r="J7" s="152"/>
    </row>
    <row r="8" ht="19.5" customHeight="1" spans="1:10">
      <c r="A8" s="144"/>
      <c r="B8" s="145"/>
      <c r="C8" s="145"/>
      <c r="D8" s="145"/>
      <c r="E8" s="145"/>
      <c r="F8" s="145"/>
      <c r="G8" s="145"/>
      <c r="H8" s="145"/>
      <c r="I8" s="145"/>
      <c r="J8" s="152"/>
    </row>
    <row r="9" ht="19.5" customHeight="1" spans="1:10">
      <c r="A9" s="146"/>
      <c r="B9" s="147"/>
      <c r="C9" s="147"/>
      <c r="D9" s="147"/>
      <c r="E9" s="147"/>
      <c r="F9" s="147"/>
      <c r="G9" s="147"/>
      <c r="H9" s="147"/>
      <c r="I9" s="147"/>
      <c r="J9" s="147"/>
    </row>
    <row r="10" ht="19.5" customHeight="1" spans="1:260">
      <c r="A10" s="140" t="s">
        <v>819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3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DW10" s="151"/>
      <c r="DX10" s="151"/>
      <c r="DY10" s="151"/>
      <c r="DZ10" s="151"/>
      <c r="EA10" s="151"/>
      <c r="EB10" s="151"/>
      <c r="EC10" s="151"/>
      <c r="ED10" s="151"/>
      <c r="EE10" s="151"/>
      <c r="EF10" s="151"/>
      <c r="EG10" s="151"/>
      <c r="EH10" s="151"/>
      <c r="EI10" s="151"/>
      <c r="EJ10" s="151"/>
      <c r="EK10" s="151"/>
      <c r="EL10" s="151"/>
      <c r="EM10" s="151"/>
      <c r="EN10" s="151"/>
      <c r="EO10" s="151"/>
      <c r="EP10" s="151"/>
      <c r="EQ10" s="151"/>
      <c r="ER10" s="151"/>
      <c r="ES10" s="151"/>
      <c r="ET10" s="151"/>
      <c r="EU10" s="151"/>
      <c r="EV10" s="151"/>
      <c r="EW10" s="151"/>
      <c r="EX10" s="151"/>
      <c r="EY10" s="151"/>
      <c r="EZ10" s="151"/>
      <c r="FA10" s="151"/>
      <c r="FB10" s="151"/>
      <c r="FC10" s="151"/>
      <c r="FD10" s="151"/>
      <c r="FE10" s="151"/>
      <c r="FF10" s="151"/>
      <c r="FG10" s="151"/>
      <c r="FH10" s="151"/>
      <c r="FI10" s="151"/>
      <c r="FJ10" s="151"/>
      <c r="FK10" s="151"/>
      <c r="FL10" s="151"/>
      <c r="FM10" s="151"/>
      <c r="FN10" s="151"/>
      <c r="FO10" s="151"/>
      <c r="FP10" s="151"/>
      <c r="FQ10" s="151"/>
      <c r="FR10" s="151"/>
      <c r="FS10" s="151"/>
      <c r="FT10" s="151"/>
      <c r="FU10" s="151"/>
      <c r="FV10" s="151"/>
      <c r="FW10" s="151"/>
      <c r="FX10" s="151"/>
      <c r="FY10" s="151"/>
      <c r="FZ10" s="151"/>
      <c r="GA10" s="151"/>
      <c r="GB10" s="151"/>
      <c r="GC10" s="151"/>
      <c r="GD10" s="151"/>
      <c r="GE10" s="151"/>
      <c r="GF10" s="151"/>
      <c r="GG10" s="151"/>
      <c r="GH10" s="151"/>
      <c r="GI10" s="151"/>
      <c r="GJ10" s="151"/>
      <c r="GK10" s="151"/>
      <c r="GL10" s="151"/>
      <c r="GM10" s="151"/>
      <c r="GN10" s="151"/>
      <c r="GO10" s="151"/>
      <c r="GP10" s="151"/>
      <c r="GQ10" s="151"/>
      <c r="GR10" s="151"/>
      <c r="GS10" s="151"/>
      <c r="GT10" s="151"/>
      <c r="GU10" s="151"/>
      <c r="GV10" s="151"/>
      <c r="GW10" s="151"/>
      <c r="GX10" s="151"/>
      <c r="GY10" s="151"/>
      <c r="GZ10" s="151"/>
      <c r="HA10" s="151"/>
      <c r="HB10" s="151"/>
      <c r="HC10" s="151"/>
      <c r="HD10" s="151"/>
      <c r="HE10" s="151"/>
      <c r="HF10" s="151"/>
      <c r="HG10" s="151"/>
      <c r="HH10" s="151"/>
      <c r="HI10" s="151"/>
      <c r="HJ10" s="151"/>
      <c r="HK10" s="151"/>
      <c r="HL10" s="151"/>
      <c r="HM10" s="151"/>
      <c r="HN10" s="151"/>
      <c r="HO10" s="151"/>
      <c r="HP10" s="151"/>
      <c r="HQ10" s="151"/>
      <c r="HR10" s="151"/>
      <c r="HS10" s="151"/>
      <c r="HT10" s="151"/>
      <c r="HU10" s="151"/>
      <c r="HV10" s="151"/>
      <c r="HW10" s="151"/>
      <c r="HX10" s="151"/>
      <c r="HY10" s="151"/>
      <c r="HZ10" s="151"/>
      <c r="IA10" s="151"/>
      <c r="IB10" s="151"/>
      <c r="IC10" s="151"/>
      <c r="ID10" s="151"/>
      <c r="IE10" s="151"/>
      <c r="IF10" s="151"/>
      <c r="IG10" s="151"/>
      <c r="IH10" s="151"/>
      <c r="II10" s="151"/>
      <c r="IJ10" s="151"/>
      <c r="IK10" s="151"/>
      <c r="IL10" s="151"/>
      <c r="IM10" s="151"/>
      <c r="IN10" s="151"/>
      <c r="IO10" s="151"/>
      <c r="IP10" s="151"/>
      <c r="IQ10" s="151"/>
      <c r="IR10" s="151"/>
      <c r="IS10" s="151"/>
      <c r="IT10" s="151"/>
      <c r="IU10" s="151"/>
      <c r="IV10" s="151"/>
      <c r="IW10" s="151"/>
      <c r="IX10" s="151"/>
      <c r="IY10" s="151"/>
      <c r="IZ10" s="151"/>
    </row>
    <row r="11" ht="36" customHeight="1" spans="1:1">
      <c r="A11" s="149" t="s">
        <v>820</v>
      </c>
    </row>
  </sheetData>
  <sheetProtection formatCells="0" formatColumns="0" formatRows="0"/>
  <mergeCells count="4">
    <mergeCell ref="A2:J2"/>
    <mergeCell ref="B4:D4"/>
    <mergeCell ref="E4:G4"/>
    <mergeCell ref="H4:J4"/>
  </mergeCells>
  <printOptions horizontalCentered="1"/>
  <pageMargins left="0.708661417322835" right="0.708661417322835" top="0.354330708661417" bottom="0.31496062992126" header="0.31496062992126" footer="0.31496062992126"/>
  <pageSetup paperSize="9" scale="84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pane ySplit="4" topLeftCell="A5" activePane="bottomLeft" state="frozen"/>
      <selection/>
      <selection pane="bottomLeft" activeCell="A5" sqref="$A5:$XFD5"/>
    </sheetView>
  </sheetViews>
  <sheetFormatPr defaultColWidth="9" defaultRowHeight="14.25" outlineLevelCol="2"/>
  <cols>
    <col min="1" max="2" width="39.25" style="124" customWidth="1"/>
    <col min="3" max="16384" width="9" style="124"/>
  </cols>
  <sheetData>
    <row r="1" ht="20.25" spans="1:1">
      <c r="A1" s="125" t="s">
        <v>11</v>
      </c>
    </row>
    <row r="2" ht="36" customHeight="1" spans="1:3">
      <c r="A2" s="126" t="s">
        <v>14</v>
      </c>
      <c r="B2" s="127"/>
      <c r="C2" s="3" t="str">
        <f>HYPERLINK("#"&amp;"目录!A1","返回目录")</f>
        <v>返回目录</v>
      </c>
    </row>
    <row r="3" spans="1:2">
      <c r="A3" s="128" t="s">
        <v>43</v>
      </c>
      <c r="B3" s="128"/>
    </row>
    <row r="4" ht="30.75" customHeight="1" spans="1:2">
      <c r="A4" s="129" t="s">
        <v>44</v>
      </c>
      <c r="B4" s="129" t="s">
        <v>813</v>
      </c>
    </row>
    <row r="5" ht="30.75" customHeight="1" spans="1:2">
      <c r="A5" s="130" t="s">
        <v>821</v>
      </c>
      <c r="B5" s="131">
        <v>0</v>
      </c>
    </row>
    <row r="6" ht="30.75" customHeight="1" spans="1:2">
      <c r="A6" s="130" t="s">
        <v>822</v>
      </c>
      <c r="B6" s="131">
        <v>0</v>
      </c>
    </row>
    <row r="7" ht="30.75" customHeight="1" spans="1:2">
      <c r="A7" s="130" t="s">
        <v>823</v>
      </c>
      <c r="B7" s="131">
        <v>0</v>
      </c>
    </row>
    <row r="8" ht="30.75" customHeight="1" spans="1:2">
      <c r="A8" s="130" t="s">
        <v>824</v>
      </c>
      <c r="B8" s="131">
        <v>0</v>
      </c>
    </row>
    <row r="9" ht="30.75" customHeight="1" spans="1:2">
      <c r="A9" s="130" t="s">
        <v>825</v>
      </c>
      <c r="B9" s="131">
        <v>0</v>
      </c>
    </row>
    <row r="10" ht="30.75" customHeight="1" spans="1:2">
      <c r="A10" s="130" t="s">
        <v>826</v>
      </c>
      <c r="B10" s="131">
        <v>0</v>
      </c>
    </row>
    <row r="11" ht="30.75" customHeight="1" spans="1:2">
      <c r="A11" s="130" t="s">
        <v>827</v>
      </c>
      <c r="B11" s="131">
        <v>0</v>
      </c>
    </row>
    <row r="12" ht="30.75" customHeight="1" spans="1:2">
      <c r="A12" s="132" t="s">
        <v>828</v>
      </c>
      <c r="B12" s="131">
        <v>0</v>
      </c>
    </row>
    <row r="13" ht="30.75" customHeight="1" spans="1:2">
      <c r="A13" s="132" t="s">
        <v>829</v>
      </c>
      <c r="B13" s="131">
        <v>0</v>
      </c>
    </row>
    <row r="14" ht="30.75" customHeight="1" spans="1:2">
      <c r="A14" s="132" t="s">
        <v>830</v>
      </c>
      <c r="B14" s="131">
        <v>0</v>
      </c>
    </row>
    <row r="15" ht="30.75" customHeight="1" spans="1:2">
      <c r="A15" s="132" t="s">
        <v>831</v>
      </c>
      <c r="B15" s="131">
        <v>0</v>
      </c>
    </row>
    <row r="16" ht="30.75" customHeight="1" spans="1:2">
      <c r="A16" s="132" t="s">
        <v>832</v>
      </c>
      <c r="B16" s="131">
        <v>0</v>
      </c>
    </row>
    <row r="17" ht="30.75" customHeight="1" spans="1:2">
      <c r="A17" s="132" t="s">
        <v>833</v>
      </c>
      <c r="B17" s="131">
        <v>0</v>
      </c>
    </row>
    <row r="18" ht="30.75" customHeight="1" spans="1:2">
      <c r="A18" s="132" t="s">
        <v>834</v>
      </c>
      <c r="B18" s="131">
        <v>0</v>
      </c>
    </row>
    <row r="19" ht="30.75" customHeight="1" spans="1:2">
      <c r="A19" s="132" t="s">
        <v>835</v>
      </c>
      <c r="B19" s="131">
        <v>0</v>
      </c>
    </row>
    <row r="20" ht="30.75" customHeight="1" spans="1:2">
      <c r="A20" s="132" t="s">
        <v>836</v>
      </c>
      <c r="B20" s="131">
        <v>0</v>
      </c>
    </row>
    <row r="21" ht="30.75" customHeight="1" spans="1:2">
      <c r="A21" s="132" t="s">
        <v>837</v>
      </c>
      <c r="B21" s="131">
        <v>0</v>
      </c>
    </row>
    <row r="22" ht="30.75" customHeight="1" spans="1:2">
      <c r="A22" s="132" t="s">
        <v>838</v>
      </c>
      <c r="B22" s="131">
        <v>0</v>
      </c>
    </row>
    <row r="23" ht="30.75" customHeight="1" spans="1:2">
      <c r="A23" s="132" t="s">
        <v>839</v>
      </c>
      <c r="B23" s="131">
        <v>0</v>
      </c>
    </row>
    <row r="24" ht="30.75" customHeight="1" spans="1:2">
      <c r="A24" s="132" t="s">
        <v>840</v>
      </c>
      <c r="B24" s="131">
        <v>0</v>
      </c>
    </row>
    <row r="25" ht="30.75" customHeight="1" spans="1:2">
      <c r="A25" s="133" t="s">
        <v>841</v>
      </c>
      <c r="B25" s="131">
        <f>SUM(B5:B15)</f>
        <v>0</v>
      </c>
    </row>
    <row r="26" spans="1:1">
      <c r="A26" s="134"/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"/>
  <sheetViews>
    <sheetView zoomScaleSheetLayoutView="60" workbookViewId="0">
      <selection activeCell="B6" sqref="B6"/>
    </sheetView>
  </sheetViews>
  <sheetFormatPr defaultColWidth="9" defaultRowHeight="14.25" outlineLevelRow="7" outlineLevelCol="2"/>
  <cols>
    <col min="1" max="1" width="30.375" style="8" customWidth="1"/>
    <col min="2" max="2" width="48.125" style="99" customWidth="1"/>
    <col min="3" max="16384" width="9" style="8"/>
  </cols>
  <sheetData>
    <row r="1" ht="45" customHeight="1" spans="1:3">
      <c r="A1" s="121" t="s">
        <v>16</v>
      </c>
      <c r="B1" s="121"/>
      <c r="C1" s="3" t="str">
        <f>HYPERLINK("#"&amp;"目录!A1","返回目录")</f>
        <v>返回目录</v>
      </c>
    </row>
    <row r="2" ht="21" customHeight="1" spans="2:2">
      <c r="B2" s="122" t="s">
        <v>43</v>
      </c>
    </row>
    <row r="3" s="98" customFormat="1" ht="28.5" customHeight="1" spans="1:2">
      <c r="A3" s="104" t="s">
        <v>767</v>
      </c>
      <c r="B3" s="104" t="s">
        <v>45</v>
      </c>
    </row>
    <row r="4" ht="28.5" customHeight="1" spans="1:2">
      <c r="A4" s="123" t="s">
        <v>842</v>
      </c>
      <c r="B4" s="108">
        <v>0</v>
      </c>
    </row>
    <row r="5" ht="28.5" customHeight="1" spans="1:2">
      <c r="A5" s="123" t="s">
        <v>843</v>
      </c>
      <c r="B5" s="108">
        <v>181</v>
      </c>
    </row>
    <row r="6" ht="28.5" customHeight="1" spans="1:2">
      <c r="A6" s="123" t="s">
        <v>844</v>
      </c>
      <c r="B6" s="108">
        <v>2184</v>
      </c>
    </row>
    <row r="7" ht="28.5" customHeight="1" spans="1:2">
      <c r="A7" s="123" t="s">
        <v>845</v>
      </c>
      <c r="B7" s="108">
        <v>0</v>
      </c>
    </row>
    <row r="8" ht="28.5" customHeight="1" spans="1:2">
      <c r="A8" s="123" t="s">
        <v>68</v>
      </c>
      <c r="B8" s="108">
        <f>SUM(B4:B6)</f>
        <v>2365</v>
      </c>
    </row>
  </sheetData>
  <mergeCells count="1">
    <mergeCell ref="A1:B1"/>
  </mergeCells>
  <printOptions horizontalCentered="1"/>
  <pageMargins left="0.55" right="0.55" top="0.59" bottom="0.59" header="0.51" footer="0.51"/>
  <pageSetup paperSize="9" scale="7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目录</vt:lpstr>
      <vt:lpstr>一般公共预算收入预算表</vt:lpstr>
      <vt:lpstr>一般公共预算支出预算表</vt:lpstr>
      <vt:lpstr>一般公共预算本级支出预算表</vt:lpstr>
      <vt:lpstr>一般公共预算本级基本支出预算表</vt:lpstr>
      <vt:lpstr>一般公共预算税收返还和转移支付表</vt:lpstr>
      <vt:lpstr>一般公共预算对下税收返还和转移支付预算分地区表</vt:lpstr>
      <vt:lpstr>一般公共预算专项转移支付预算分项目表</vt:lpstr>
      <vt:lpstr>政府性基金收入预算表</vt:lpstr>
      <vt:lpstr>政府性基金支出预算表</vt:lpstr>
      <vt:lpstr>本级政府性基金支出预算表</vt:lpstr>
      <vt:lpstr>政府性基金转移支付预算表</vt:lpstr>
      <vt:lpstr>政府性基金转移支付预算分地区表</vt:lpstr>
      <vt:lpstr>政府性基金转移支付预算分项目表</vt:lpstr>
      <vt:lpstr>国有资本经营预算收入表</vt:lpstr>
      <vt:lpstr>国有资本经营预算支出表</vt:lpstr>
      <vt:lpstr>本级国有资本经营预算支出表</vt:lpstr>
      <vt:lpstr>国有资本经营转移性支付预算情况表</vt:lpstr>
      <vt:lpstr>社会保险基金收入预算表</vt:lpstr>
      <vt:lpstr>社会保险基金预算支出表</vt:lpstr>
      <vt:lpstr>一般债务限额和余额情况表</vt:lpstr>
      <vt:lpstr>专项债务限额和余额情况表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2022-05-27T08:54:00Z</dcterms:created>
  <dcterms:modified xsi:type="dcterms:W3CDTF">2025-10-21T06:48:53Z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6A6C258B37604E48B017DEAF3781D1E0_13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