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800"/>
  </bookViews>
  <sheets>
    <sheet name="工资表2020.5" sheetId="1" r:id="rId1"/>
  </sheets>
  <definedNames>
    <definedName name="_xlnm.Print_Area" localSheetId="0">工资表2020.5!$A$2:$O$17</definedName>
  </definedNames>
  <calcPr calcId="144525"/>
</workbook>
</file>

<file path=xl/sharedStrings.xml><?xml version="1.0" encoding="utf-8"?>
<sst xmlns="http://schemas.openxmlformats.org/spreadsheetml/2006/main" count="46" uniqueCount="39">
  <si>
    <t>附件一：</t>
  </si>
  <si>
    <t>三支一扶人员2020年5月工资发放表</t>
  </si>
  <si>
    <t>编制单位：石鼓区“三支一扶”办公室</t>
  </si>
  <si>
    <t>备注：每年9月至来年8月为服务期一年</t>
  </si>
  <si>
    <t>姓 名</t>
  </si>
  <si>
    <t>职 级</t>
  </si>
  <si>
    <t>全日制学历</t>
  </si>
  <si>
    <t>人员性质</t>
  </si>
  <si>
    <t>应  发 工 资 项  目</t>
  </si>
  <si>
    <t>应发工资</t>
  </si>
  <si>
    <t>代扣个人社保</t>
  </si>
  <si>
    <t>代扣小计</t>
  </si>
  <si>
    <t>实发工资</t>
  </si>
  <si>
    <t>备注</t>
  </si>
  <si>
    <t>职务(岗位)工资</t>
  </si>
  <si>
    <t>薪级 工资</t>
  </si>
  <si>
    <t>卫生费</t>
  </si>
  <si>
    <t>绩  效 工  资</t>
  </si>
  <si>
    <t>养老
保险
8%</t>
  </si>
  <si>
    <t>医疗
保险
2%</t>
  </si>
  <si>
    <t>大病互助（元/月）</t>
  </si>
  <si>
    <t>失业
保险
0.3%</t>
  </si>
  <si>
    <t>何*露</t>
  </si>
  <si>
    <t>专技十二级(助理级)</t>
  </si>
  <si>
    <t>本科</t>
  </si>
  <si>
    <t>三支一扶（支教）</t>
  </si>
  <si>
    <t>左*祯</t>
  </si>
  <si>
    <t>罗*</t>
  </si>
  <si>
    <t>凌*豪</t>
  </si>
  <si>
    <t>专技十三级(员级)</t>
  </si>
  <si>
    <t>大专</t>
  </si>
  <si>
    <t>三支一扶（支医）</t>
  </si>
  <si>
    <t>陈*菁</t>
  </si>
  <si>
    <t>管理九级(科员)</t>
  </si>
  <si>
    <t>三支一扶(支农）</t>
  </si>
  <si>
    <t>小计</t>
  </si>
  <si>
    <t>制表人：</t>
  </si>
  <si>
    <t>分管领导：</t>
  </si>
  <si>
    <t>单位负责人：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</si>
</sst>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</fonts>
  <fills count="51">
    <fill>
      <patternFill patternType="none"/>
    </fill>
    <fill>
      <patternFill patternType="gray125"/>
    </fill>
    <fill>
      <patternFill patternType="solid">
        <fgColor theme="6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8" tint="0.3999450666829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2" fillId="0" borderId="0"/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0" borderId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10" fillId="0" borderId="0">
      <alignment vertical="center"/>
    </xf>
    <xf numFmtId="0" fontId="29" fillId="0" borderId="0"/>
    <xf numFmtId="0" fontId="30" fillId="0" borderId="0"/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88" applyFont="1" applyBorder="1" applyAlignment="1">
      <alignment horizontal="center" vertical="center"/>
    </xf>
    <xf numFmtId="0" fontId="4" fillId="0" borderId="3" xfId="88" applyFont="1" applyBorder="1" applyAlignment="1">
      <alignment horizontal="center" vertical="center"/>
    </xf>
    <xf numFmtId="0" fontId="4" fillId="0" borderId="3" xfId="88" applyFont="1" applyBorder="1" applyAlignment="1">
      <alignment horizontal="center" vertical="center" wrapText="1"/>
    </xf>
    <xf numFmtId="0" fontId="4" fillId="0" borderId="2" xfId="88" applyFont="1" applyBorder="1" applyAlignment="1">
      <alignment horizontal="center" vertical="center" wrapText="1"/>
    </xf>
    <xf numFmtId="0" fontId="4" fillId="0" borderId="4" xfId="88" applyFont="1" applyBorder="1" applyAlignment="1">
      <alignment horizontal="center"/>
    </xf>
    <xf numFmtId="0" fontId="4" fillId="0" borderId="5" xfId="88" applyFont="1" applyBorder="1" applyAlignment="1">
      <alignment horizontal="center"/>
    </xf>
    <xf numFmtId="0" fontId="4" fillId="0" borderId="6" xfId="88" applyFont="1" applyBorder="1" applyAlignment="1">
      <alignment horizontal="center" vertical="center"/>
    </xf>
    <xf numFmtId="0" fontId="4" fillId="0" borderId="6" xfId="88" applyFont="1" applyBorder="1" applyAlignment="1">
      <alignment horizontal="center" vertical="center" wrapText="1"/>
    </xf>
    <xf numFmtId="0" fontId="4" fillId="0" borderId="2" xfId="88" applyFont="1" applyBorder="1" applyAlignment="1">
      <alignment horizontal="center" vertical="center" textRotation="255" wrapText="1"/>
    </xf>
    <xf numFmtId="0" fontId="4" fillId="0" borderId="4" xfId="88" applyFont="1" applyBorder="1" applyAlignment="1">
      <alignment horizontal="center" vertical="center" wrapText="1"/>
    </xf>
    <xf numFmtId="0" fontId="4" fillId="0" borderId="2" xfId="88" applyFont="1" applyBorder="1" applyAlignment="1">
      <alignment horizontal="center" vertical="center" wrapText="1" shrinkToFit="1"/>
    </xf>
    <xf numFmtId="176" fontId="4" fillId="0" borderId="2" xfId="88" applyNumberFormat="1" applyFont="1" applyBorder="1" applyAlignment="1">
      <alignment horizontal="center" vertical="center" wrapText="1" shrinkToFit="1"/>
    </xf>
    <xf numFmtId="0" fontId="4" fillId="0" borderId="4" xfId="88" applyFont="1" applyBorder="1" applyAlignment="1">
      <alignment horizontal="center" vertical="center" wrapText="1" shrinkToFit="1"/>
    </xf>
    <xf numFmtId="0" fontId="4" fillId="0" borderId="5" xfId="88" applyFont="1" applyBorder="1" applyAlignment="1">
      <alignment horizontal="center" vertical="center" wrapText="1" shrinkToFit="1"/>
    </xf>
    <xf numFmtId="0" fontId="4" fillId="0" borderId="7" xfId="88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6" fillId="0" borderId="3" xfId="88" applyFon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6" fillId="0" borderId="6" xfId="88" applyFont="1" applyBorder="1" applyAlignment="1">
      <alignment horizontal="center" vertical="center"/>
    </xf>
    <xf numFmtId="0" fontId="6" fillId="0" borderId="2" xfId="88" applyBorder="1" applyAlignment="1"/>
    <xf numFmtId="177" fontId="3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</cellXfs>
  <cellStyles count="15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警告文本" xfId="16" builtinId="11"/>
    <cellStyle name="常规 6 5" xfId="17"/>
    <cellStyle name="60% - 强调文字颜色 2" xfId="18" builtinId="36"/>
    <cellStyle name="标题 4" xfId="19" builtinId="19"/>
    <cellStyle name="标题" xfId="20" builtinId="15"/>
    <cellStyle name="常规 5 2" xfId="21"/>
    <cellStyle name="40% - 着色 3" xfId="22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40% - 着色 4" xfId="32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40% - 着色 5" xfId="39"/>
    <cellStyle name="好" xfId="40" builtinId="26"/>
    <cellStyle name="适中" xfId="41" builtinId="28"/>
    <cellStyle name="着色 5" xfId="42"/>
    <cellStyle name="20% - 强调文字颜色 5" xfId="43" builtinId="46"/>
    <cellStyle name="常规 8 2" xfId="44"/>
    <cellStyle name="常规 9 10" xfId="45"/>
    <cellStyle name="60% - 着色 4" xfId="46"/>
    <cellStyle name="强调文字颜色 1" xfId="47" builtinId="29"/>
    <cellStyle name="20% - 强调文字颜色 1" xfId="48" builtinId="30"/>
    <cellStyle name="40% - 强调文字颜色 1" xfId="49" builtinId="31"/>
    <cellStyle name="60% - 着色 1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60% - 着色 3" xfId="55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20% - 着色 2" xfId="60"/>
    <cellStyle name="40% - 强调文字颜色 5" xfId="61" builtinId="47"/>
    <cellStyle name="60% - 强调文字颜色 5" xfId="62" builtinId="48"/>
    <cellStyle name="强调文字颜色 6" xfId="63" builtinId="49"/>
    <cellStyle name="20% - 着色 3" xfId="64"/>
    <cellStyle name="40% - 强调文字颜色 6" xfId="65" builtinId="51"/>
    <cellStyle name="60% - 强调文字颜色 6" xfId="66" builtinId="52"/>
    <cellStyle name="20% - 着色 4" xfId="67"/>
    <cellStyle name="20% - 着色 6" xfId="68"/>
    <cellStyle name="着色 2" xfId="69"/>
    <cellStyle name="40% - 着色 1" xfId="70"/>
    <cellStyle name="40% - 着色 2" xfId="71"/>
    <cellStyle name="40% - 着色 6" xfId="72"/>
    <cellStyle name="60% - 着色 5" xfId="73"/>
    <cellStyle name="常规 9 11" xfId="74"/>
    <cellStyle name="60% - 着色 6" xfId="75"/>
    <cellStyle name="常规 9 12" xfId="76"/>
    <cellStyle name="常规 10" xfId="77"/>
    <cellStyle name="常规 11" xfId="78"/>
    <cellStyle name="常规 12" xfId="79"/>
    <cellStyle name="常规 13" xfId="80"/>
    <cellStyle name="常规 14" xfId="81"/>
    <cellStyle name="常规 15" xfId="82"/>
    <cellStyle name="常规 16" xfId="83"/>
    <cellStyle name="常规 21" xfId="84"/>
    <cellStyle name="常规 17" xfId="85"/>
    <cellStyle name="常规 18" xfId="86"/>
    <cellStyle name="常规 19" xfId="87"/>
    <cellStyle name="常规 2" xfId="88"/>
    <cellStyle name="常规 2 10" xfId="89"/>
    <cellStyle name="常规 2 11" xfId="90"/>
    <cellStyle name="常规 2 12" xfId="91"/>
    <cellStyle name="常规 2 2" xfId="92"/>
    <cellStyle name="常规 2 3" xfId="93"/>
    <cellStyle name="常规 2 4" xfId="94"/>
    <cellStyle name="常规 2 5" xfId="95"/>
    <cellStyle name="常规 2 6" xfId="96"/>
    <cellStyle name="常规 2 7" xfId="97"/>
    <cellStyle name="常规 2 8" xfId="98"/>
    <cellStyle name="常规 2 9" xfId="99"/>
    <cellStyle name="常规 3" xfId="100"/>
    <cellStyle name="常规 3 10" xfId="101"/>
    <cellStyle name="常规 6 6" xfId="102"/>
    <cellStyle name="常规 3 2" xfId="103"/>
    <cellStyle name="常规 3 3" xfId="104"/>
    <cellStyle name="常规 3 4" xfId="105"/>
    <cellStyle name="常规 3 5" xfId="106"/>
    <cellStyle name="常规 3 6" xfId="107"/>
    <cellStyle name="常规 3 7" xfId="108"/>
    <cellStyle name="常规 3 8" xfId="109"/>
    <cellStyle name="常规 3 9" xfId="110"/>
    <cellStyle name="常规 4" xfId="111"/>
    <cellStyle name="常规 4 2" xfId="112"/>
    <cellStyle name="常规 4 2 2" xfId="113"/>
    <cellStyle name="常规 4 4" xfId="114"/>
    <cellStyle name="常规 4 3" xfId="115"/>
    <cellStyle name="常规 4 5" xfId="116"/>
    <cellStyle name="常规 4 6" xfId="117"/>
    <cellStyle name="常规 4 7" xfId="118"/>
    <cellStyle name="常规 4 8" xfId="119"/>
    <cellStyle name="常规 5" xfId="120"/>
    <cellStyle name="常规 5 3" xfId="121"/>
    <cellStyle name="常规 5 4" xfId="122"/>
    <cellStyle name="常规 5 5" xfId="123"/>
    <cellStyle name="常规 5 6" xfId="124"/>
    <cellStyle name="常规 5 7" xfId="125"/>
    <cellStyle name="常规 5 8" xfId="126"/>
    <cellStyle name="常规 6 2" xfId="127"/>
    <cellStyle name="常规 6 3" xfId="128"/>
    <cellStyle name="常规 6 4" xfId="129"/>
    <cellStyle name="常规 6 7" xfId="130"/>
    <cellStyle name="常规 6 8" xfId="131"/>
    <cellStyle name="常规 6 9" xfId="132"/>
    <cellStyle name="常规 7" xfId="133"/>
    <cellStyle name="常规 7 2" xfId="134"/>
    <cellStyle name="常规 8" xfId="135"/>
    <cellStyle name="常规 9" xfId="136"/>
    <cellStyle name="常规 9 13" xfId="137"/>
    <cellStyle name="常规 9 14" xfId="138"/>
    <cellStyle name="常规 9 15" xfId="139"/>
    <cellStyle name="常规 9 2" xfId="140"/>
    <cellStyle name="常规 9 3" xfId="141"/>
    <cellStyle name="常规 9 4" xfId="142"/>
    <cellStyle name="常规 9 5" xfId="143"/>
    <cellStyle name="常规 9 6" xfId="144"/>
    <cellStyle name="常规 9 7" xfId="145"/>
    <cellStyle name="常规 9 8" xfId="146"/>
    <cellStyle name="常规 9 9" xfId="147"/>
    <cellStyle name="千位分隔 2" xfId="148"/>
    <cellStyle name="千位分隔 3" xfId="149"/>
    <cellStyle name="千位分隔 4" xfId="150"/>
    <cellStyle name="着色 3" xfId="151"/>
    <cellStyle name="着色 4" xfId="152"/>
    <cellStyle name="着色 6" xfId="1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view="pageBreakPreview" zoomScaleNormal="100" zoomScaleSheetLayoutView="100" topLeftCell="A7" workbookViewId="0">
      <selection activeCell="A10" sqref="A10"/>
    </sheetView>
  </sheetViews>
  <sheetFormatPr defaultColWidth="9" defaultRowHeight="13.5"/>
  <cols>
    <col min="1" max="1" width="11.5" customWidth="1"/>
    <col min="2" max="2" width="19.875" customWidth="1"/>
    <col min="3" max="3" width="7.625" customWidth="1"/>
    <col min="4" max="4" width="10.375" customWidth="1"/>
    <col min="5" max="5" width="9.5" customWidth="1"/>
    <col min="6" max="6" width="6.875" customWidth="1"/>
    <col min="7" max="7" width="6.375" customWidth="1"/>
    <col min="8" max="8" width="7" customWidth="1"/>
    <col min="9" max="9" width="11.25" customWidth="1"/>
    <col min="10" max="10" width="9.75" style="2" customWidth="1"/>
    <col min="11" max="11" width="9" style="2" customWidth="1"/>
    <col min="12" max="12" width="8.25" style="2" customWidth="1"/>
    <col min="13" max="13" width="8.625" style="2" customWidth="1"/>
    <col min="14" max="14" width="9.875" style="2" customWidth="1"/>
    <col min="15" max="15" width="13" style="2" customWidth="1"/>
    <col min="16" max="16" width="6.875" style="2" hidden="1" customWidth="1"/>
  </cols>
  <sheetData>
    <row r="1" spans="1:9">
      <c r="A1" s="3" t="s">
        <v>0</v>
      </c>
      <c r="B1" s="3"/>
      <c r="C1" s="4"/>
      <c r="D1" s="4"/>
      <c r="E1" s="4"/>
      <c r="F1" s="4"/>
      <c r="G1" s="2"/>
      <c r="H1" s="2"/>
      <c r="I1" s="2"/>
    </row>
    <row r="2" ht="50.1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0" customHeight="1" spans="1:16">
      <c r="A3" s="6" t="s">
        <v>2</v>
      </c>
      <c r="B3" s="6"/>
      <c r="C3" s="6"/>
      <c r="D3" s="6"/>
      <c r="E3" s="6"/>
      <c r="F3" s="6"/>
      <c r="G3" s="6"/>
      <c r="H3" s="5"/>
      <c r="I3" s="5"/>
      <c r="J3" s="22"/>
      <c r="K3" s="22"/>
      <c r="L3" s="22"/>
      <c r="M3" s="22" t="s">
        <v>3</v>
      </c>
      <c r="N3" s="22"/>
      <c r="O3" s="23"/>
      <c r="P3" s="5"/>
    </row>
    <row r="4" ht="25.5" customHeight="1" spans="1:16">
      <c r="A4" s="7" t="s">
        <v>4</v>
      </c>
      <c r="B4" s="8" t="s">
        <v>5</v>
      </c>
      <c r="C4" s="9" t="s">
        <v>6</v>
      </c>
      <c r="D4" s="10" t="s">
        <v>7</v>
      </c>
      <c r="E4" s="11" t="s">
        <v>8</v>
      </c>
      <c r="F4" s="12"/>
      <c r="G4" s="12"/>
      <c r="H4" s="12"/>
      <c r="I4" s="9" t="s">
        <v>9</v>
      </c>
      <c r="J4" s="24" t="s">
        <v>10</v>
      </c>
      <c r="K4" s="24"/>
      <c r="L4" s="24"/>
      <c r="M4" s="24"/>
      <c r="N4" s="25" t="s">
        <v>11</v>
      </c>
      <c r="O4" s="26" t="s">
        <v>12</v>
      </c>
      <c r="P4" s="27" t="s">
        <v>13</v>
      </c>
    </row>
    <row r="5" ht="42.75" spans="1:16">
      <c r="A5" s="7"/>
      <c r="B5" s="13"/>
      <c r="C5" s="14"/>
      <c r="D5" s="10"/>
      <c r="E5" s="10" t="s">
        <v>14</v>
      </c>
      <c r="F5" s="10" t="s">
        <v>15</v>
      </c>
      <c r="G5" s="15" t="s">
        <v>16</v>
      </c>
      <c r="H5" s="16" t="s">
        <v>17</v>
      </c>
      <c r="I5" s="14"/>
      <c r="J5" s="28" t="s">
        <v>18</v>
      </c>
      <c r="K5" s="28" t="s">
        <v>19</v>
      </c>
      <c r="L5" s="28" t="s">
        <v>20</v>
      </c>
      <c r="M5" s="28" t="s">
        <v>21</v>
      </c>
      <c r="N5" s="29"/>
      <c r="O5" s="26"/>
      <c r="P5" s="30"/>
    </row>
    <row r="6" ht="49.5" customHeight="1" spans="1:16">
      <c r="A6" s="17" t="s">
        <v>22</v>
      </c>
      <c r="B6" s="17" t="s">
        <v>23</v>
      </c>
      <c r="C6" s="17" t="s">
        <v>24</v>
      </c>
      <c r="D6" s="17" t="s">
        <v>25</v>
      </c>
      <c r="E6" s="17">
        <v>1797</v>
      </c>
      <c r="F6" s="17">
        <v>484</v>
      </c>
      <c r="G6" s="17">
        <v>15</v>
      </c>
      <c r="H6" s="18">
        <v>2035</v>
      </c>
      <c r="I6" s="18">
        <f>SUM(E6:H6)</f>
        <v>4331</v>
      </c>
      <c r="J6" s="24">
        <v>331.28</v>
      </c>
      <c r="K6" s="24">
        <v>82.82</v>
      </c>
      <c r="L6" s="24">
        <v>16</v>
      </c>
      <c r="M6" s="24">
        <v>12.42</v>
      </c>
      <c r="N6" s="26">
        <f>J6+K6+M6</f>
        <v>426.52</v>
      </c>
      <c r="O6" s="26">
        <f>ROUND(I6-N6,2)</f>
        <v>3904.48</v>
      </c>
      <c r="P6" s="31"/>
    </row>
    <row r="7" ht="49.5" customHeight="1" spans="1:16">
      <c r="A7" s="17" t="s">
        <v>26</v>
      </c>
      <c r="B7" s="17" t="s">
        <v>23</v>
      </c>
      <c r="C7" s="17" t="s">
        <v>24</v>
      </c>
      <c r="D7" s="17" t="s">
        <v>25</v>
      </c>
      <c r="E7" s="17">
        <v>1797</v>
      </c>
      <c r="F7" s="17">
        <v>523</v>
      </c>
      <c r="G7" s="17">
        <v>15</v>
      </c>
      <c r="H7" s="18">
        <v>2038</v>
      </c>
      <c r="I7" s="18">
        <f t="shared" ref="I7:I10" si="0">SUM(E7:H7)</f>
        <v>4373</v>
      </c>
      <c r="J7" s="24">
        <v>334.4</v>
      </c>
      <c r="K7" s="24">
        <v>83.6</v>
      </c>
      <c r="L7" s="24">
        <v>16</v>
      </c>
      <c r="M7" s="24">
        <v>12.54</v>
      </c>
      <c r="N7" s="26">
        <f t="shared" ref="N7:N10" si="1">J7+K7+M7</f>
        <v>430.54</v>
      </c>
      <c r="O7" s="26">
        <f t="shared" ref="O7:O10" si="2">ROUND(I7-N7,2)</f>
        <v>3942.46</v>
      </c>
      <c r="P7" s="31"/>
    </row>
    <row r="8" ht="49.5" customHeight="1" spans="1:16">
      <c r="A8" s="17" t="s">
        <v>27</v>
      </c>
      <c r="B8" s="17" t="s">
        <v>23</v>
      </c>
      <c r="C8" s="17" t="s">
        <v>24</v>
      </c>
      <c r="D8" s="17" t="s">
        <v>25</v>
      </c>
      <c r="E8" s="17">
        <v>1797</v>
      </c>
      <c r="F8" s="17">
        <v>523</v>
      </c>
      <c r="G8" s="17">
        <v>15</v>
      </c>
      <c r="H8" s="18">
        <v>2038</v>
      </c>
      <c r="I8" s="18">
        <f t="shared" si="0"/>
        <v>4373</v>
      </c>
      <c r="J8" s="24">
        <v>334.4</v>
      </c>
      <c r="K8" s="24">
        <v>83.6</v>
      </c>
      <c r="L8" s="24">
        <v>16</v>
      </c>
      <c r="M8" s="24">
        <v>12.54</v>
      </c>
      <c r="N8" s="26">
        <f t="shared" si="1"/>
        <v>430.54</v>
      </c>
      <c r="O8" s="26">
        <f t="shared" si="2"/>
        <v>3942.46</v>
      </c>
      <c r="P8" s="31"/>
    </row>
    <row r="9" ht="49.5" customHeight="1" spans="1:16">
      <c r="A9" s="17" t="s">
        <v>28</v>
      </c>
      <c r="B9" s="17" t="s">
        <v>29</v>
      </c>
      <c r="C9" s="17" t="s">
        <v>30</v>
      </c>
      <c r="D9" s="17" t="s">
        <v>31</v>
      </c>
      <c r="E9" s="17">
        <v>1510</v>
      </c>
      <c r="F9" s="17">
        <v>369</v>
      </c>
      <c r="G9" s="17">
        <v>0</v>
      </c>
      <c r="H9" s="18">
        <v>1863</v>
      </c>
      <c r="I9" s="18">
        <f t="shared" si="0"/>
        <v>3742</v>
      </c>
      <c r="J9" s="24">
        <v>286.8</v>
      </c>
      <c r="K9" s="24">
        <v>71.7</v>
      </c>
      <c r="L9" s="24">
        <v>16</v>
      </c>
      <c r="M9" s="24">
        <v>10.76</v>
      </c>
      <c r="N9" s="26">
        <f t="shared" si="1"/>
        <v>369.26</v>
      </c>
      <c r="O9" s="26">
        <f t="shared" si="2"/>
        <v>3372.74</v>
      </c>
      <c r="P9" s="31"/>
    </row>
    <row r="10" ht="49.5" customHeight="1" spans="1:16">
      <c r="A10" s="17" t="s">
        <v>32</v>
      </c>
      <c r="B10" s="17" t="s">
        <v>33</v>
      </c>
      <c r="C10" s="17" t="s">
        <v>24</v>
      </c>
      <c r="D10" s="17" t="s">
        <v>34</v>
      </c>
      <c r="E10" s="17">
        <v>1620</v>
      </c>
      <c r="F10" s="17">
        <v>436</v>
      </c>
      <c r="G10" s="17">
        <v>15</v>
      </c>
      <c r="H10" s="18">
        <v>2016</v>
      </c>
      <c r="I10" s="18">
        <f t="shared" si="0"/>
        <v>4087</v>
      </c>
      <c r="J10" s="24">
        <v>313.28</v>
      </c>
      <c r="K10" s="24">
        <v>78.32</v>
      </c>
      <c r="L10" s="24">
        <v>16</v>
      </c>
      <c r="M10" s="24">
        <v>11.75</v>
      </c>
      <c r="N10" s="26">
        <f t="shared" si="1"/>
        <v>403.35</v>
      </c>
      <c r="O10" s="26">
        <f t="shared" si="2"/>
        <v>3683.65</v>
      </c>
      <c r="P10" s="31"/>
    </row>
    <row r="11" ht="49.5" customHeight="1" spans="1:16">
      <c r="A11" s="19" t="s">
        <v>35</v>
      </c>
      <c r="B11" s="20"/>
      <c r="C11" s="20"/>
      <c r="D11" s="21"/>
      <c r="E11" s="18">
        <f t="shared" ref="E11:O11" si="3">SUM(E6:E10)</f>
        <v>8521</v>
      </c>
      <c r="F11" s="18">
        <f t="shared" si="3"/>
        <v>2335</v>
      </c>
      <c r="G11" s="18">
        <f t="shared" si="3"/>
        <v>60</v>
      </c>
      <c r="H11" s="18">
        <f t="shared" si="3"/>
        <v>9990</v>
      </c>
      <c r="I11" s="18">
        <f t="shared" si="3"/>
        <v>20906</v>
      </c>
      <c r="J11" s="26">
        <f t="shared" si="3"/>
        <v>1600.16</v>
      </c>
      <c r="K11" s="26">
        <f t="shared" si="3"/>
        <v>400.04</v>
      </c>
      <c r="L11" s="26">
        <f t="shared" si="3"/>
        <v>80</v>
      </c>
      <c r="M11" s="26">
        <f t="shared" si="3"/>
        <v>60.01</v>
      </c>
      <c r="N11" s="26">
        <f t="shared" si="3"/>
        <v>2060.21</v>
      </c>
      <c r="O11" s="26">
        <f t="shared" si="3"/>
        <v>18845.79</v>
      </c>
      <c r="P11" s="31"/>
    </row>
    <row r="12" ht="14.25" hidden="1" spans="10:15">
      <c r="J12" s="32" t="e">
        <f>#REF!+#REF!</f>
        <v>#REF!</v>
      </c>
      <c r="K12" s="32"/>
      <c r="L12" s="32"/>
      <c r="M12" s="32"/>
      <c r="N12" s="32"/>
      <c r="O12" s="32"/>
    </row>
    <row r="13" ht="14.25" hidden="1" spans="10:10">
      <c r="J13" s="32">
        <v>115000</v>
      </c>
    </row>
    <row r="14" ht="14.25" hidden="1" spans="10:10">
      <c r="J14" s="32">
        <v>5000</v>
      </c>
    </row>
    <row r="15" hidden="1" spans="10:10">
      <c r="J15" s="2" t="e">
        <f>SUM(J12:J14)</f>
        <v>#REF!</v>
      </c>
    </row>
    <row r="16" hidden="1"/>
    <row r="17" s="1" customFormat="1" ht="38.25" customHeight="1" spans="1:16">
      <c r="A17" s="1" t="s">
        <v>36</v>
      </c>
      <c r="F17" s="1" t="s">
        <v>37</v>
      </c>
      <c r="J17" s="33"/>
      <c r="L17" s="33" t="s">
        <v>38</v>
      </c>
      <c r="M17" s="33"/>
      <c r="O17" s="33"/>
      <c r="P17" s="33"/>
    </row>
  </sheetData>
  <mergeCells count="14">
    <mergeCell ref="A1:B1"/>
    <mergeCell ref="A2:P2"/>
    <mergeCell ref="A3:G3"/>
    <mergeCell ref="E4:H4"/>
    <mergeCell ref="J4:M4"/>
    <mergeCell ref="A11:D11"/>
    <mergeCell ref="A4:A5"/>
    <mergeCell ref="B4:B5"/>
    <mergeCell ref="C4:C5"/>
    <mergeCell ref="D4:D5"/>
    <mergeCell ref="I4:I5"/>
    <mergeCell ref="N4:N5"/>
    <mergeCell ref="O4:O5"/>
    <mergeCell ref="P4:P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工资表2020.5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彭国喜</cp:lastModifiedBy>
  <dcterms:created xsi:type="dcterms:W3CDTF">2020-05-06T01:16:00Z</dcterms:created>
  <dcterms:modified xsi:type="dcterms:W3CDTF">2020-05-06T08:13:39Z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